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П 1.3" sheetId="1" r:id="rId1"/>
    <sheet name="П 1.4" sheetId="2" r:id="rId2"/>
    <sheet name="П 1.5" sheetId="3" r:id="rId3"/>
    <sheet name="П 1.6" sheetId="4" r:id="rId4"/>
  </sheets>
  <definedNames/>
  <calcPr fullCalcOnLoad="1"/>
</workbook>
</file>

<file path=xl/sharedStrings.xml><?xml version="1.0" encoding="utf-8"?>
<sst xmlns="http://schemas.openxmlformats.org/spreadsheetml/2006/main" count="232" uniqueCount="132">
  <si>
    <t xml:space="preserve">Число часов использования, час </t>
  </si>
  <si>
    <t>п.п.</t>
  </si>
  <si>
    <t xml:space="preserve">1.  </t>
  </si>
  <si>
    <t xml:space="preserve">2.  </t>
  </si>
  <si>
    <t xml:space="preserve">3.  </t>
  </si>
  <si>
    <t xml:space="preserve">4.  </t>
  </si>
  <si>
    <t xml:space="preserve">1.2.  </t>
  </si>
  <si>
    <t>млн. кВт.ч</t>
  </si>
  <si>
    <t xml:space="preserve">п.п. </t>
  </si>
  <si>
    <t xml:space="preserve">Показатели       </t>
  </si>
  <si>
    <t>Ед. изм.</t>
  </si>
  <si>
    <t>ВН</t>
  </si>
  <si>
    <t>НН</t>
  </si>
  <si>
    <t>Всего</t>
  </si>
  <si>
    <t xml:space="preserve">1.    </t>
  </si>
  <si>
    <t xml:space="preserve">1.3.  </t>
  </si>
  <si>
    <t xml:space="preserve">1.4.  </t>
  </si>
  <si>
    <t xml:space="preserve">1.6.  </t>
  </si>
  <si>
    <t xml:space="preserve">2.    </t>
  </si>
  <si>
    <t xml:space="preserve">3.    </t>
  </si>
  <si>
    <t xml:space="preserve">4.    </t>
  </si>
  <si>
    <t xml:space="preserve">млн. кВт.ч </t>
  </si>
  <si>
    <t xml:space="preserve">1. </t>
  </si>
  <si>
    <t>1.1.</t>
  </si>
  <si>
    <t xml:space="preserve">из смежной сети, всего  </t>
  </si>
  <si>
    <t xml:space="preserve">в том числе из сети     </t>
  </si>
  <si>
    <t xml:space="preserve">ВН                      </t>
  </si>
  <si>
    <t>1.2.</t>
  </si>
  <si>
    <t>1.3.</t>
  </si>
  <si>
    <t>1.4.</t>
  </si>
  <si>
    <t>4.1.</t>
  </si>
  <si>
    <t>4.2.</t>
  </si>
  <si>
    <t>4.3.</t>
  </si>
  <si>
    <t xml:space="preserve">Поступление эл. энергии в сеть, ВСЕГО </t>
  </si>
  <si>
    <t xml:space="preserve">от других поставщиков  (в т.ч. с оптового рынка) </t>
  </si>
  <si>
    <t xml:space="preserve">Расход электроэнергии на производственные и хозяйственные нужды </t>
  </si>
  <si>
    <t>на генераторном напряжении</t>
  </si>
  <si>
    <t xml:space="preserve">потребителям оптового рынка   </t>
  </si>
  <si>
    <t xml:space="preserve">из смежной сети         </t>
  </si>
  <si>
    <t xml:space="preserve">от электростанций ПЭ    </t>
  </si>
  <si>
    <t xml:space="preserve">от других организаций   </t>
  </si>
  <si>
    <t xml:space="preserve">то же в %               </t>
  </si>
  <si>
    <t>МВт</t>
  </si>
  <si>
    <t>Группа потребителей</t>
  </si>
  <si>
    <t xml:space="preserve">НН </t>
  </si>
  <si>
    <t xml:space="preserve">ВН </t>
  </si>
  <si>
    <t xml:space="preserve">НН  </t>
  </si>
  <si>
    <t xml:space="preserve">Итого              </t>
  </si>
  <si>
    <t>2.</t>
  </si>
  <si>
    <t xml:space="preserve">от электростанций ПЭ (ЭСО) </t>
  </si>
  <si>
    <t xml:space="preserve">поступление эл.энергии от других организаций   </t>
  </si>
  <si>
    <t>то же в % (п.1.1./п.1.3.)</t>
  </si>
  <si>
    <t xml:space="preserve">Потери электроэнергии в сети  </t>
  </si>
  <si>
    <t xml:space="preserve">потребителям, присоединенным к центру питания </t>
  </si>
  <si>
    <t xml:space="preserve">Поступление мощности в сеть, ВСЕГО </t>
  </si>
  <si>
    <t xml:space="preserve">от других поставщиков (в т.ч. с оптового рынка) </t>
  </si>
  <si>
    <t>Мощность на производственные и хозяйственные нужды</t>
  </si>
  <si>
    <t xml:space="preserve">Заявленная (расчетная) мощность собственных потребителей, пользующихся региональными электрическими сетями </t>
  </si>
  <si>
    <t xml:space="preserve">Заявленная (расчетная) мощность потребителей оптового рынка </t>
  </si>
  <si>
    <t>№</t>
  </si>
  <si>
    <t xml:space="preserve">Объем полезного отпуска электроэнергии, млн. кВт.ч </t>
  </si>
  <si>
    <t xml:space="preserve">Заявленная (расчетная) мощность, тыс. кВт    </t>
  </si>
  <si>
    <t xml:space="preserve">Доля потребления на разных диапазонах напряжений, %  </t>
  </si>
  <si>
    <t>СН I</t>
  </si>
  <si>
    <t>СН II</t>
  </si>
  <si>
    <t>Таблица № П1.6</t>
  </si>
  <si>
    <t>Таблица № П1.4</t>
  </si>
  <si>
    <t xml:space="preserve">СН I                     </t>
  </si>
  <si>
    <t xml:space="preserve">СН II                    </t>
  </si>
  <si>
    <t>Таблица № П1.3</t>
  </si>
  <si>
    <t xml:space="preserve">Полезный отпуск собственным  потребителям ЭСО из них: </t>
  </si>
  <si>
    <t>Отпуск в другие сетевые организации</t>
  </si>
  <si>
    <t xml:space="preserve">Потери мощности в сети            </t>
  </si>
  <si>
    <t xml:space="preserve">Отпуск  мощности из сети, всего в т.ч.  </t>
  </si>
  <si>
    <t xml:space="preserve">Отпуск в другие сетевые организации    </t>
  </si>
  <si>
    <t xml:space="preserve">Отпуск электроэнергии из сети, всего в т.ч. </t>
  </si>
  <si>
    <t>3.</t>
  </si>
  <si>
    <t>4.</t>
  </si>
  <si>
    <t>5.</t>
  </si>
  <si>
    <t>Прочие потребители</t>
  </si>
  <si>
    <t>Условно-постоянные потери</t>
  </si>
  <si>
    <t xml:space="preserve">1.1. </t>
  </si>
  <si>
    <t xml:space="preserve">Потери электроэнергии холостого хода в силовом трансформаторе (автотрансформаторе) 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</si>
  <si>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</si>
  <si>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Потери электроэнергии в синхронных компенсаторах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</si>
  <si>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</si>
  <si>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1.5.</t>
  </si>
  <si>
    <t>Потери электроэнергии в вентильных разрядниках (РВ), ограничителях перенапряжений (ОПН), измерительных трансформаторах тока (ТТ) и напряжения (ТН) и устройствах присоединения ВЧ связи (УПВЧ)</t>
  </si>
  <si>
    <t>Потери электроэнергии на корону</t>
  </si>
  <si>
    <t>1.7.</t>
  </si>
  <si>
    <t>Потери электроэнергии от токов утечки по изоляторам воздушных линий</t>
  </si>
  <si>
    <t>1.8.</t>
  </si>
  <si>
    <t>Расход электроэнергии на плавку гололеда</t>
  </si>
  <si>
    <t xml:space="preserve">1.9.  </t>
  </si>
  <si>
    <t>Потери электроэнергии в изоляции силовых кабелей</t>
  </si>
  <si>
    <t>1.10.</t>
  </si>
  <si>
    <t>Расход электроэнергии на собственные нужды (СН) подстанций</t>
  </si>
  <si>
    <t>Условно переменные потери</t>
  </si>
  <si>
    <t>2.1.</t>
  </si>
  <si>
    <t>Нагрузочные потери электроэнергии</t>
  </si>
  <si>
    <t>Потери электроэнергии   обусловленные допустимой    погрешностью    системы учета    электроэнергии</t>
  </si>
  <si>
    <t>Итого</t>
  </si>
  <si>
    <t>Приложение № 1 к протоколу заседания</t>
  </si>
  <si>
    <t>правления РЭК Омской области</t>
  </si>
  <si>
    <t>от ____________ № ____</t>
  </si>
  <si>
    <t>ООО "ТФ "Олимп"</t>
  </si>
  <si>
    <t>6.</t>
  </si>
  <si>
    <t>Расчет технологического расхода электрической энергии (потерь) в электрических сетях ООО "ПКЦ "Промжелдортранс"</t>
  </si>
  <si>
    <t>Баланс электрической энергии по сетям ВН, СН I, СН II и НН ООО "ПКЦ "Промжелдортранс"</t>
  </si>
  <si>
    <t>Электрическая мощность по диапазонам напряжения ООО "ПКЦ "Промжелдортранс"</t>
  </si>
  <si>
    <t>Структура полезного отпуска электрической энергии (мощности) по группам потребителей ООО "ПКЦ "Промжелдортранс"</t>
  </si>
  <si>
    <t>ООО "ПКЦ "Промжелдортранс"</t>
  </si>
  <si>
    <t>ОАО "Омскэлектро" (п. Юбилейный)</t>
  </si>
  <si>
    <t>Таблица 1.4</t>
  </si>
  <si>
    <t>Таблица 1.3</t>
  </si>
  <si>
    <t xml:space="preserve">          Зам. главного энергетика                                            Корнеев Г.П.</t>
  </si>
  <si>
    <t xml:space="preserve">                                                                                              Таблица 1.5</t>
  </si>
  <si>
    <t>Зам. главного энергетика                                                                                                                                                       Г.П. Корнеев</t>
  </si>
  <si>
    <t>Зам. главного энеретика                                                                                        Г.П. Корнеев</t>
  </si>
  <si>
    <t>Зам. главного энергетика                                                                                                           Г.П. Корнеев</t>
  </si>
  <si>
    <t xml:space="preserve">Зам. главного энергетика                                                                                   Г.П. Корнеев </t>
  </si>
  <si>
    <t xml:space="preserve">Ожидаемый период 2015 год </t>
  </si>
  <si>
    <t>Базовый период 2014г</t>
  </si>
  <si>
    <t>Ожидаемый период  2015г.</t>
  </si>
  <si>
    <t xml:space="preserve">Базовый  период 2014 г. </t>
  </si>
  <si>
    <t xml:space="preserve">Ожидаемый период  2015г </t>
  </si>
  <si>
    <t xml:space="preserve"> Период регулирования 2016г </t>
  </si>
  <si>
    <t xml:space="preserve"> Период  регулирования 2016г.</t>
  </si>
  <si>
    <t xml:space="preserve">Базовый период 2014 год </t>
  </si>
  <si>
    <t xml:space="preserve">Ожидаемый период  2015 год </t>
  </si>
  <si>
    <t xml:space="preserve"> Период регулироваия 2016 год </t>
  </si>
  <si>
    <t>Период реулирования 2016год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</si>
</sst>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  <numFmt numFmtId="180" formatCode="#,##0.0"/>
    <numFmt numFmtId="181" formatCode="[$-FC19]d\ mmmm\ yyyy\ &quot;г.&quot;"/>
    <numFmt numFmtId="182" formatCode="0.00000"/>
    <numFmt numFmtId="183" formatCode="0.00000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Courier New"/>
      <family val="3"/>
    </font>
    <font>
      <b/>
      <sz val="10"/>
      <name val="Arial"/>
      <family val="2"/>
    </font>
    <font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0"/>
    </font>
    <font>
      <b/>
      <sz val="10"/>
      <name val="Arial Cyr"/>
      <family val="0"/>
    </font>
    <font>
      <b/>
      <sz val="12"/>
      <name val="Courier New"/>
      <family val="3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6" applyBorder="0">
      <alignment horizontal="center" vertical="center" wrapText="1"/>
      <protection/>
    </xf>
    <xf numFmtId="4" fontId="14" fillId="28" borderId="7" applyBorder="0">
      <alignment horizontal="right"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4" fillId="33" borderId="0" applyBorder="0">
      <alignment horizontal="right"/>
      <protection/>
    </xf>
    <xf numFmtId="0" fontId="48" fillId="3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7" xfId="0" applyFill="1" applyBorder="1" applyAlignment="1">
      <alignment vertical="top" wrapText="1"/>
    </xf>
    <xf numFmtId="0" fontId="0" fillId="0" borderId="7" xfId="0" applyFill="1" applyBorder="1" applyAlignment="1">
      <alignment horizontal="left" vertical="center" wrapText="1"/>
    </xf>
    <xf numFmtId="0" fontId="0" fillId="0" borderId="20" xfId="0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179" fontId="1" fillId="0" borderId="19" xfId="54" applyNumberFormat="1" applyFont="1" applyFill="1" applyBorder="1" applyAlignment="1">
      <alignment horizontal="center" vertical="center"/>
      <protection/>
    </xf>
    <xf numFmtId="177" fontId="1" fillId="0" borderId="13" xfId="0" applyNumberFormat="1" applyFont="1" applyFill="1" applyBorder="1" applyAlignment="1">
      <alignment horizontal="center" vertical="center" wrapText="1"/>
    </xf>
    <xf numFmtId="179" fontId="1" fillId="0" borderId="23" xfId="54" applyNumberFormat="1" applyFont="1" applyFill="1" applyBorder="1" applyAlignment="1">
      <alignment horizontal="center" vertical="center"/>
      <protection/>
    </xf>
    <xf numFmtId="0" fontId="1" fillId="0" borderId="7" xfId="0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9" fontId="1" fillId="0" borderId="13" xfId="54" applyNumberFormat="1" applyFont="1" applyFill="1" applyBorder="1" applyAlignment="1">
      <alignment horizontal="center" vertical="center"/>
      <protection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6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1" fillId="0" borderId="2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0" borderId="25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7" fontId="6" fillId="0" borderId="2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77" fontId="6" fillId="0" borderId="26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177" fontId="6" fillId="0" borderId="27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77" fontId="1" fillId="0" borderId="30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77" fontId="6" fillId="0" borderId="28" xfId="0" applyNumberFormat="1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top" wrapText="1"/>
    </xf>
    <xf numFmtId="179" fontId="1" fillId="0" borderId="34" xfId="54" applyNumberFormat="1" applyFont="1" applyFill="1" applyBorder="1" applyAlignment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179" fontId="1" fillId="0" borderId="15" xfId="54" applyNumberFormat="1" applyFont="1" applyFill="1" applyBorder="1" applyAlignment="1">
      <alignment horizontal="center" vertical="center"/>
      <protection/>
    </xf>
    <xf numFmtId="179" fontId="1" fillId="0" borderId="35" xfId="54" applyNumberFormat="1" applyFont="1" applyFill="1" applyBorder="1" applyAlignment="1">
      <alignment horizontal="center" vertical="center"/>
      <protection/>
    </xf>
    <xf numFmtId="177" fontId="1" fillId="0" borderId="2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77" fontId="1" fillId="0" borderId="36" xfId="0" applyNumberFormat="1" applyFont="1" applyFill="1" applyBorder="1" applyAlignment="1">
      <alignment horizontal="center" vertical="center" wrapText="1"/>
    </xf>
    <xf numFmtId="179" fontId="1" fillId="0" borderId="37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4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7" fontId="4" fillId="0" borderId="45" xfId="0" applyNumberFormat="1" applyFont="1" applyFill="1" applyBorder="1" applyAlignment="1">
      <alignment horizontal="center" vertical="center" wrapText="1"/>
    </xf>
    <xf numFmtId="177" fontId="4" fillId="0" borderId="46" xfId="0" applyNumberFormat="1" applyFont="1" applyFill="1" applyBorder="1" applyAlignment="1">
      <alignment horizontal="center" vertical="center" wrapText="1"/>
    </xf>
    <xf numFmtId="177" fontId="4" fillId="0" borderId="4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49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47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_tarif_10-12-02(loses-old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SheetLayoutView="98" zoomScalePageLayoutView="0" workbookViewId="0" topLeftCell="A1">
      <selection activeCell="Y9" sqref="Y9"/>
    </sheetView>
  </sheetViews>
  <sheetFormatPr defaultColWidth="9.00390625" defaultRowHeight="12.75"/>
  <cols>
    <col min="1" max="1" width="5.50390625" style="0" customWidth="1"/>
    <col min="2" max="2" width="36.50390625" style="0" customWidth="1"/>
    <col min="3" max="3" width="10.125" style="0" customWidth="1"/>
    <col min="4" max="4" width="6.25390625" style="0" customWidth="1"/>
    <col min="5" max="5" width="5.75390625" style="0" customWidth="1"/>
    <col min="6" max="6" width="7.50390625" style="0" customWidth="1"/>
    <col min="7" max="7" width="5.125" style="0" customWidth="1"/>
    <col min="8" max="8" width="5.875" style="0" customWidth="1"/>
    <col min="9" max="9" width="6.125" style="0" customWidth="1"/>
    <col min="10" max="11" width="7.125" style="0" customWidth="1"/>
    <col min="12" max="12" width="4.75390625" style="0" customWidth="1"/>
    <col min="13" max="13" width="5.50390625" style="0" customWidth="1"/>
    <col min="14" max="14" width="6.25390625" style="0" hidden="1" customWidth="1"/>
    <col min="15" max="15" width="6.125" style="0" hidden="1" customWidth="1"/>
    <col min="16" max="16" width="7.25390625" style="0" hidden="1" customWidth="1"/>
    <col min="17" max="17" width="7.125" style="0" hidden="1" customWidth="1"/>
    <col min="18" max="18" width="7.50390625" style="0" hidden="1" customWidth="1"/>
    <col min="19" max="19" width="5.875" style="0" customWidth="1"/>
    <col min="20" max="20" width="7.50390625" style="0" customWidth="1"/>
    <col min="21" max="21" width="5.875" style="0" customWidth="1"/>
    <col min="22" max="22" width="4.00390625" style="0" customWidth="1"/>
    <col min="23" max="23" width="6.25390625" style="0" customWidth="1"/>
  </cols>
  <sheetData>
    <row r="1" spans="1:18" ht="13.5" customHeight="1">
      <c r="A1" s="124"/>
      <c r="B1" s="124"/>
      <c r="C1" s="124"/>
      <c r="D1" s="124"/>
      <c r="E1" s="124"/>
      <c r="F1" s="124"/>
      <c r="G1" s="30"/>
      <c r="H1" s="30"/>
      <c r="I1" s="30"/>
      <c r="J1" s="30"/>
      <c r="K1" s="30"/>
      <c r="L1" s="30"/>
      <c r="M1" s="31"/>
      <c r="N1" s="30"/>
      <c r="O1" s="30"/>
      <c r="P1" s="30"/>
      <c r="Q1" s="30"/>
      <c r="R1" s="32" t="s">
        <v>69</v>
      </c>
    </row>
    <row r="2" spans="1:18" ht="12">
      <c r="A2" s="93"/>
      <c r="B2" s="93"/>
      <c r="C2" s="93"/>
      <c r="D2" s="93"/>
      <c r="E2" s="93"/>
      <c r="F2" s="93"/>
      <c r="G2" s="33"/>
      <c r="I2" s="33"/>
      <c r="J2" s="33"/>
      <c r="K2" s="33"/>
      <c r="L2" s="91" t="s">
        <v>114</v>
      </c>
      <c r="M2" s="33"/>
      <c r="N2" s="33"/>
      <c r="O2" s="33"/>
      <c r="P2" s="33"/>
      <c r="Q2" s="33"/>
      <c r="R2" s="33"/>
    </row>
    <row r="3" spans="1:18" ht="12.75">
      <c r="A3" s="133" t="s">
        <v>107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94"/>
      <c r="O3" s="94"/>
      <c r="P3" s="94"/>
      <c r="Q3" s="94"/>
      <c r="R3" s="94"/>
    </row>
    <row r="4" spans="1:18" ht="13.5" thickBo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91" t="s">
        <v>7</v>
      </c>
      <c r="M4" s="33"/>
      <c r="N4" s="33"/>
      <c r="O4" s="33"/>
      <c r="P4" s="33"/>
      <c r="Q4" s="33"/>
      <c r="R4" s="33"/>
    </row>
    <row r="5" spans="1:23" s="1" customFormat="1" ht="12" customHeight="1" thickBot="1">
      <c r="A5" s="101"/>
      <c r="B5" s="102"/>
      <c r="C5" s="102"/>
      <c r="D5" s="135" t="s">
        <v>122</v>
      </c>
      <c r="E5" s="136"/>
      <c r="F5" s="136"/>
      <c r="G5" s="136"/>
      <c r="H5" s="137"/>
      <c r="I5" s="125" t="s">
        <v>123</v>
      </c>
      <c r="J5" s="125"/>
      <c r="K5" s="125"/>
      <c r="L5" s="125"/>
      <c r="M5" s="126"/>
      <c r="N5" s="122"/>
      <c r="O5" s="122"/>
      <c r="P5" s="122"/>
      <c r="Q5" s="122"/>
      <c r="R5" s="123"/>
      <c r="S5" s="125" t="s">
        <v>127</v>
      </c>
      <c r="T5" s="125"/>
      <c r="U5" s="125"/>
      <c r="V5" s="125"/>
      <c r="W5" s="126"/>
    </row>
    <row r="6" spans="1:23" s="1" customFormat="1" ht="12.75" customHeight="1">
      <c r="A6" s="127" t="s">
        <v>8</v>
      </c>
      <c r="B6" s="129" t="s">
        <v>9</v>
      </c>
      <c r="C6" s="131" t="s">
        <v>10</v>
      </c>
      <c r="D6" s="37" t="s">
        <v>11</v>
      </c>
      <c r="E6" s="38" t="s">
        <v>63</v>
      </c>
      <c r="F6" s="38" t="s">
        <v>64</v>
      </c>
      <c r="G6" s="27" t="s">
        <v>12</v>
      </c>
      <c r="H6" s="39" t="s">
        <v>13</v>
      </c>
      <c r="I6" s="107" t="s">
        <v>11</v>
      </c>
      <c r="J6" s="38" t="s">
        <v>63</v>
      </c>
      <c r="K6" s="38" t="s">
        <v>64</v>
      </c>
      <c r="L6" s="38" t="s">
        <v>12</v>
      </c>
      <c r="M6" s="26" t="s">
        <v>13</v>
      </c>
      <c r="S6" s="107" t="s">
        <v>11</v>
      </c>
      <c r="T6" s="38" t="s">
        <v>63</v>
      </c>
      <c r="U6" s="38" t="s">
        <v>64</v>
      </c>
      <c r="V6" s="38" t="s">
        <v>12</v>
      </c>
      <c r="W6" s="26" t="s">
        <v>13</v>
      </c>
    </row>
    <row r="7" spans="1:23" s="1" customFormat="1" ht="12">
      <c r="A7" s="128"/>
      <c r="B7" s="130"/>
      <c r="C7" s="132"/>
      <c r="D7" s="37">
        <v>9</v>
      </c>
      <c r="E7" s="38">
        <v>10</v>
      </c>
      <c r="F7" s="38">
        <v>11</v>
      </c>
      <c r="G7" s="38">
        <v>12</v>
      </c>
      <c r="H7" s="39">
        <v>13</v>
      </c>
      <c r="I7" s="107">
        <v>14</v>
      </c>
      <c r="J7" s="38">
        <v>15</v>
      </c>
      <c r="K7" s="38">
        <v>16</v>
      </c>
      <c r="L7" s="38">
        <v>17</v>
      </c>
      <c r="M7" s="40">
        <v>18</v>
      </c>
      <c r="S7" s="107">
        <v>14</v>
      </c>
      <c r="T7" s="38">
        <v>15</v>
      </c>
      <c r="U7" s="38">
        <v>16</v>
      </c>
      <c r="V7" s="38">
        <v>17</v>
      </c>
      <c r="W7" s="40">
        <v>18</v>
      </c>
    </row>
    <row r="8" spans="1:23" ht="12">
      <c r="A8" s="22">
        <v>1</v>
      </c>
      <c r="B8" s="27">
        <v>2</v>
      </c>
      <c r="C8" s="104">
        <v>3</v>
      </c>
      <c r="D8" s="37"/>
      <c r="E8" s="38"/>
      <c r="F8" s="38"/>
      <c r="G8" s="41"/>
      <c r="H8" s="42"/>
      <c r="I8" s="108"/>
      <c r="J8" s="41"/>
      <c r="K8" s="41"/>
      <c r="L8" s="41"/>
      <c r="M8" s="42"/>
      <c r="S8" s="108"/>
      <c r="T8" s="41"/>
      <c r="U8" s="41"/>
      <c r="V8" s="41"/>
      <c r="W8" s="42"/>
    </row>
    <row r="9" spans="1:23" ht="38.25" customHeight="1">
      <c r="A9" s="22" t="s">
        <v>14</v>
      </c>
      <c r="B9" s="34" t="s">
        <v>80</v>
      </c>
      <c r="C9" s="103" t="s">
        <v>21</v>
      </c>
      <c r="D9" s="110"/>
      <c r="E9" s="41">
        <v>0.202</v>
      </c>
      <c r="F9" s="41">
        <v>0.03</v>
      </c>
      <c r="G9" s="44"/>
      <c r="H9" s="42">
        <f>SUM(D9:G9)</f>
        <v>0.232</v>
      </c>
      <c r="I9" s="108"/>
      <c r="J9" s="41">
        <v>0.202</v>
      </c>
      <c r="K9" s="41">
        <v>0.03</v>
      </c>
      <c r="L9" s="41"/>
      <c r="M9" s="42">
        <f>SUM(I9:L9)</f>
        <v>0.232</v>
      </c>
      <c r="S9" s="108"/>
      <c r="T9" s="41">
        <v>0.202</v>
      </c>
      <c r="U9" s="41">
        <v>0.03</v>
      </c>
      <c r="V9" s="41"/>
      <c r="W9" s="42">
        <f>SUM(S9:V9)</f>
        <v>0.232</v>
      </c>
    </row>
    <row r="10" spans="1:23" ht="63" customHeight="1">
      <c r="A10" s="22" t="s">
        <v>81</v>
      </c>
      <c r="B10" s="35" t="s">
        <v>82</v>
      </c>
      <c r="C10" s="105" t="s">
        <v>21</v>
      </c>
      <c r="D10" s="111"/>
      <c r="E10" s="43"/>
      <c r="F10" s="43"/>
      <c r="G10" s="44"/>
      <c r="H10" s="42"/>
      <c r="I10" s="109"/>
      <c r="J10" s="44"/>
      <c r="K10" s="45"/>
      <c r="L10" s="44"/>
      <c r="M10" s="42"/>
      <c r="S10" s="109"/>
      <c r="T10" s="44"/>
      <c r="U10" s="45"/>
      <c r="V10" s="44"/>
      <c r="W10" s="42"/>
    </row>
    <row r="11" spans="1:23" ht="26.25" customHeight="1">
      <c r="A11" s="22" t="s">
        <v>6</v>
      </c>
      <c r="B11" s="34" t="s">
        <v>83</v>
      </c>
      <c r="C11" s="105" t="s">
        <v>21</v>
      </c>
      <c r="D11" s="22"/>
      <c r="E11" s="44"/>
      <c r="F11" s="45"/>
      <c r="G11" s="44"/>
      <c r="H11" s="21"/>
      <c r="I11" s="109"/>
      <c r="J11" s="44"/>
      <c r="K11" s="44"/>
      <c r="L11" s="44"/>
      <c r="M11" s="21"/>
      <c r="S11" s="109"/>
      <c r="T11" s="44"/>
      <c r="U11" s="44"/>
      <c r="V11" s="44"/>
      <c r="W11" s="21"/>
    </row>
    <row r="12" spans="1:23" ht="61.5" customHeight="1">
      <c r="A12" s="22" t="s">
        <v>15</v>
      </c>
      <c r="B12" s="34" t="s">
        <v>84</v>
      </c>
      <c r="C12" s="105" t="s">
        <v>21</v>
      </c>
      <c r="D12" s="22"/>
      <c r="E12" s="44"/>
      <c r="F12" s="44"/>
      <c r="G12" s="45"/>
      <c r="H12" s="42"/>
      <c r="I12" s="109"/>
      <c r="J12" s="44"/>
      <c r="K12" s="45"/>
      <c r="L12" s="45"/>
      <c r="M12" s="42"/>
      <c r="S12" s="109"/>
      <c r="T12" s="44"/>
      <c r="U12" s="45"/>
      <c r="V12" s="45"/>
      <c r="W12" s="42"/>
    </row>
    <row r="13" spans="1:23" ht="76.5" customHeight="1">
      <c r="A13" s="22" t="s">
        <v>16</v>
      </c>
      <c r="B13" s="34" t="s">
        <v>85</v>
      </c>
      <c r="C13" s="105" t="s">
        <v>21</v>
      </c>
      <c r="D13" s="22"/>
      <c r="E13" s="44"/>
      <c r="F13" s="45"/>
      <c r="G13" s="44"/>
      <c r="H13" s="42"/>
      <c r="I13" s="109"/>
      <c r="J13" s="44"/>
      <c r="K13" s="45"/>
      <c r="L13" s="44"/>
      <c r="M13" s="42"/>
      <c r="S13" s="109"/>
      <c r="T13" s="44"/>
      <c r="U13" s="45"/>
      <c r="V13" s="44"/>
      <c r="W13" s="42"/>
    </row>
    <row r="14" spans="1:23" ht="13.5" customHeight="1">
      <c r="A14" s="22" t="s">
        <v>86</v>
      </c>
      <c r="B14" s="34" t="s">
        <v>87</v>
      </c>
      <c r="C14" s="105" t="s">
        <v>21</v>
      </c>
      <c r="D14" s="22"/>
      <c r="E14" s="44"/>
      <c r="F14" s="45"/>
      <c r="G14" s="44"/>
      <c r="H14" s="21"/>
      <c r="I14" s="109"/>
      <c r="J14" s="44"/>
      <c r="K14" s="44"/>
      <c r="L14" s="44"/>
      <c r="M14" s="21"/>
      <c r="S14" s="109"/>
      <c r="T14" s="44"/>
      <c r="U14" s="44"/>
      <c r="V14" s="44"/>
      <c r="W14" s="21"/>
    </row>
    <row r="15" spans="1:23" ht="26.25" customHeight="1">
      <c r="A15" s="22" t="s">
        <v>17</v>
      </c>
      <c r="B15" s="34" t="s">
        <v>88</v>
      </c>
      <c r="C15" s="105" t="s">
        <v>7</v>
      </c>
      <c r="D15" s="22"/>
      <c r="E15" s="44"/>
      <c r="F15" s="44"/>
      <c r="G15" s="44"/>
      <c r="H15" s="42"/>
      <c r="I15" s="109"/>
      <c r="J15" s="44"/>
      <c r="K15" s="45"/>
      <c r="L15" s="44"/>
      <c r="M15" s="42"/>
      <c r="S15" s="109"/>
      <c r="T15" s="44"/>
      <c r="U15" s="45"/>
      <c r="V15" s="44"/>
      <c r="W15" s="42"/>
    </row>
    <row r="16" spans="1:23" ht="24.75">
      <c r="A16" s="22" t="s">
        <v>89</v>
      </c>
      <c r="B16" s="34" t="s">
        <v>90</v>
      </c>
      <c r="C16" s="105" t="s">
        <v>7</v>
      </c>
      <c r="D16" s="22"/>
      <c r="E16" s="44"/>
      <c r="F16" s="45"/>
      <c r="G16" s="45"/>
      <c r="H16" s="47"/>
      <c r="I16" s="109"/>
      <c r="J16" s="45"/>
      <c r="K16" s="45"/>
      <c r="L16" s="45"/>
      <c r="M16" s="47"/>
      <c r="S16" s="109"/>
      <c r="T16" s="45"/>
      <c r="U16" s="45"/>
      <c r="V16" s="45"/>
      <c r="W16" s="47"/>
    </row>
    <row r="17" spans="1:23" ht="24.75">
      <c r="A17" s="22" t="s">
        <v>91</v>
      </c>
      <c r="B17" s="34" t="s">
        <v>92</v>
      </c>
      <c r="C17" s="103" t="s">
        <v>21</v>
      </c>
      <c r="D17" s="22"/>
      <c r="E17" s="45"/>
      <c r="F17" s="45"/>
      <c r="G17" s="48"/>
      <c r="H17" s="42"/>
      <c r="I17" s="109"/>
      <c r="J17" s="45"/>
      <c r="K17" s="45"/>
      <c r="L17" s="48"/>
      <c r="M17" s="42"/>
      <c r="S17" s="109"/>
      <c r="T17" s="45"/>
      <c r="U17" s="45"/>
      <c r="V17" s="48"/>
      <c r="W17" s="42"/>
    </row>
    <row r="18" spans="1:23" ht="24.75">
      <c r="A18" s="22" t="s">
        <v>93</v>
      </c>
      <c r="B18" s="34" t="s">
        <v>94</v>
      </c>
      <c r="C18" s="105" t="s">
        <v>21</v>
      </c>
      <c r="D18" s="22"/>
      <c r="E18" s="45"/>
      <c r="F18" s="45"/>
      <c r="G18" s="44"/>
      <c r="H18" s="42"/>
      <c r="I18" s="109"/>
      <c r="J18" s="45"/>
      <c r="K18" s="45"/>
      <c r="L18" s="44"/>
      <c r="M18" s="42"/>
      <c r="S18" s="109"/>
      <c r="T18" s="45"/>
      <c r="U18" s="45"/>
      <c r="V18" s="44"/>
      <c r="W18" s="42"/>
    </row>
    <row r="19" spans="1:23" ht="12.75" customHeight="1">
      <c r="A19" s="22" t="s">
        <v>95</v>
      </c>
      <c r="B19" s="34" t="s">
        <v>96</v>
      </c>
      <c r="C19" s="105" t="s">
        <v>21</v>
      </c>
      <c r="D19" s="22"/>
      <c r="E19" s="45"/>
      <c r="F19" s="45"/>
      <c r="G19" s="45"/>
      <c r="H19" s="42"/>
      <c r="I19" s="109"/>
      <c r="J19" s="45"/>
      <c r="K19" s="45"/>
      <c r="L19" s="45"/>
      <c r="M19" s="42"/>
      <c r="S19" s="109"/>
      <c r="T19" s="45"/>
      <c r="U19" s="45"/>
      <c r="V19" s="45"/>
      <c r="W19" s="42"/>
    </row>
    <row r="20" spans="1:23" ht="12.75" customHeight="1">
      <c r="A20" s="22" t="s">
        <v>18</v>
      </c>
      <c r="B20" s="34" t="s">
        <v>97</v>
      </c>
      <c r="C20" s="105" t="s">
        <v>21</v>
      </c>
      <c r="D20" s="22"/>
      <c r="E20" s="45">
        <v>0.195</v>
      </c>
      <c r="F20" s="45">
        <v>0.004</v>
      </c>
      <c r="G20" s="45"/>
      <c r="H20" s="42">
        <f>SUM(D20:G20)</f>
        <v>0.199</v>
      </c>
      <c r="I20" s="109"/>
      <c r="J20" s="45">
        <v>0.195</v>
      </c>
      <c r="K20" s="45">
        <v>0.004</v>
      </c>
      <c r="L20" s="45"/>
      <c r="M20" s="42">
        <f>SUM(I20:L20)</f>
        <v>0.199</v>
      </c>
      <c r="S20" s="109"/>
      <c r="T20" s="45">
        <v>0.195</v>
      </c>
      <c r="U20" s="45">
        <v>0.004</v>
      </c>
      <c r="V20" s="45"/>
      <c r="W20" s="42">
        <f>SUM(S20:V20)</f>
        <v>0.199</v>
      </c>
    </row>
    <row r="21" spans="1:23" ht="38.25" customHeight="1">
      <c r="A21" s="22" t="s">
        <v>98</v>
      </c>
      <c r="B21" s="34" t="s">
        <v>99</v>
      </c>
      <c r="C21" s="105" t="s">
        <v>21</v>
      </c>
      <c r="D21" s="22"/>
      <c r="E21" s="45">
        <v>0.195</v>
      </c>
      <c r="F21" s="45">
        <v>0.004</v>
      </c>
      <c r="G21" s="44"/>
      <c r="H21" s="42">
        <f>SUM(D21:G21)</f>
        <v>0.199</v>
      </c>
      <c r="I21" s="109"/>
      <c r="J21" s="45">
        <v>0.195</v>
      </c>
      <c r="K21" s="45">
        <v>0.004</v>
      </c>
      <c r="L21" s="45"/>
      <c r="M21" s="42">
        <f>SUM(I21:L21)</f>
        <v>0.199</v>
      </c>
      <c r="S21" s="109"/>
      <c r="T21" s="45">
        <v>0.195</v>
      </c>
      <c r="U21" s="45">
        <v>0.004</v>
      </c>
      <c r="V21" s="45"/>
      <c r="W21" s="42">
        <f>SUM(S21:V21)</f>
        <v>0.199</v>
      </c>
    </row>
    <row r="22" spans="1:23" ht="13.5" customHeight="1">
      <c r="A22" s="22" t="s">
        <v>19</v>
      </c>
      <c r="B22" s="34" t="s">
        <v>100</v>
      </c>
      <c r="C22" s="105" t="s">
        <v>7</v>
      </c>
      <c r="D22" s="22"/>
      <c r="E22" s="44">
        <v>0.476</v>
      </c>
      <c r="F22" s="45">
        <v>0.008</v>
      </c>
      <c r="G22" s="112"/>
      <c r="H22" s="114">
        <f>SUM(D22:G22)</f>
        <v>0.484</v>
      </c>
      <c r="I22" s="115"/>
      <c r="J22" s="44">
        <v>0.471</v>
      </c>
      <c r="K22" s="45">
        <v>0.008</v>
      </c>
      <c r="L22" s="44"/>
      <c r="M22" s="42">
        <f>SUM(I22:L22)</f>
        <v>0.479</v>
      </c>
      <c r="S22" s="115"/>
      <c r="T22" s="44">
        <v>0.471</v>
      </c>
      <c r="U22" s="45">
        <v>0.008</v>
      </c>
      <c r="V22" s="44"/>
      <c r="W22" s="42">
        <f>SUM(S22:V22)</f>
        <v>0.479</v>
      </c>
    </row>
    <row r="23" spans="1:23" ht="12.75" thickBot="1">
      <c r="A23" s="28" t="s">
        <v>20</v>
      </c>
      <c r="B23" s="36" t="s">
        <v>101</v>
      </c>
      <c r="C23" s="106" t="s">
        <v>21</v>
      </c>
      <c r="D23" s="49"/>
      <c r="E23" s="50">
        <f>E9+E20+E22</f>
        <v>0.873</v>
      </c>
      <c r="F23" s="50">
        <f>F9+F20+F22</f>
        <v>0.042</v>
      </c>
      <c r="G23" s="113"/>
      <c r="H23" s="117">
        <v>0.915</v>
      </c>
      <c r="I23" s="116"/>
      <c r="J23" s="50">
        <f>J9+J20+J22</f>
        <v>0.868</v>
      </c>
      <c r="K23" s="50">
        <f>K9+K20+K22</f>
        <v>0.042</v>
      </c>
      <c r="L23" s="50"/>
      <c r="M23" s="51">
        <f>SUM(I23:L23)</f>
        <v>0.91</v>
      </c>
      <c r="N23" s="30"/>
      <c r="O23" s="30"/>
      <c r="P23" s="30"/>
      <c r="Q23" s="30"/>
      <c r="R23" s="30"/>
      <c r="S23" s="116"/>
      <c r="T23" s="50">
        <f>T9+T20+T22</f>
        <v>0.868</v>
      </c>
      <c r="U23" s="50">
        <f>U9+U20+U22</f>
        <v>0.042</v>
      </c>
      <c r="V23" s="50"/>
      <c r="W23" s="51">
        <f>SUM(S23:V23)</f>
        <v>0.91</v>
      </c>
    </row>
    <row r="24" spans="1:18" ht="1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2.75">
      <c r="A25" s="30"/>
      <c r="B25" s="30"/>
      <c r="C25" s="30"/>
      <c r="D25" s="30"/>
      <c r="E25" s="30"/>
      <c r="F25" s="30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3" ht="12.75">
      <c r="A26" s="92" t="s">
        <v>115</v>
      </c>
      <c r="B26" s="120" t="s">
        <v>120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</row>
  </sheetData>
  <sheetProtection/>
  <mergeCells count="11">
    <mergeCell ref="S5:W5"/>
    <mergeCell ref="B26:M26"/>
    <mergeCell ref="A4:K4"/>
    <mergeCell ref="N5:R5"/>
    <mergeCell ref="A1:F1"/>
    <mergeCell ref="I5:M5"/>
    <mergeCell ref="A6:A7"/>
    <mergeCell ref="B6:B7"/>
    <mergeCell ref="C6:C7"/>
    <mergeCell ref="A3:M3"/>
    <mergeCell ref="D5:H5"/>
  </mergeCells>
  <printOptions horizontalCentered="1" verticalCentered="1"/>
  <pageMargins left="0.2362204724409449" right="0.15748031496062992" top="0.1968503937007874" bottom="0.1968503937007874" header="0.1968503937007874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4.875" style="0" customWidth="1"/>
    <col min="2" max="2" width="36.75390625" style="0" customWidth="1"/>
    <col min="3" max="3" width="8.25390625" style="0" customWidth="1"/>
    <col min="4" max="4" width="5.625" style="0" customWidth="1"/>
    <col min="5" max="5" width="7.625" style="0" customWidth="1"/>
    <col min="6" max="6" width="7.25390625" style="0" customWidth="1"/>
    <col min="7" max="7" width="5.375" style="0" customWidth="1"/>
    <col min="8" max="8" width="8.25390625" style="0" customWidth="1"/>
    <col min="9" max="9" width="5.75390625" style="0" customWidth="1"/>
    <col min="10" max="10" width="8.25390625" style="0" customWidth="1"/>
    <col min="11" max="11" width="8.50390625" style="0" customWidth="1"/>
    <col min="12" max="12" width="6.00390625" style="0" customWidth="1"/>
    <col min="13" max="13" width="0.12890625" style="0" hidden="1" customWidth="1"/>
    <col min="14" max="14" width="8.00390625" style="0" hidden="1" customWidth="1"/>
    <col min="15" max="17" width="8.25390625" style="0" hidden="1" customWidth="1"/>
    <col min="18" max="18" width="8.75390625" style="0" customWidth="1"/>
    <col min="19" max="19" width="5.875" style="0" customWidth="1"/>
    <col min="20" max="20" width="7.50390625" style="0" customWidth="1"/>
    <col min="21" max="21" width="6.75390625" style="0" customWidth="1"/>
    <col min="22" max="22" width="5.50390625" style="0" customWidth="1"/>
  </cols>
  <sheetData>
    <row r="1" spans="13:17" ht="12">
      <c r="M1" s="145" t="s">
        <v>102</v>
      </c>
      <c r="N1" s="145"/>
      <c r="O1" s="145"/>
      <c r="P1" s="145"/>
      <c r="Q1" s="145"/>
    </row>
    <row r="2" spans="13:17" ht="12">
      <c r="M2" s="146" t="s">
        <v>103</v>
      </c>
      <c r="N2" s="146"/>
      <c r="O2" s="146"/>
      <c r="P2" s="146"/>
      <c r="Q2" s="146"/>
    </row>
    <row r="3" spans="13:17" ht="12">
      <c r="M3" s="145" t="s">
        <v>104</v>
      </c>
      <c r="N3" s="145"/>
      <c r="O3" s="145"/>
      <c r="P3" s="145"/>
      <c r="Q3" s="145"/>
    </row>
    <row r="5" spans="1:17" ht="15.75" customHeight="1">
      <c r="A5" s="124" t="s">
        <v>113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O5" s="10"/>
      <c r="Q5" s="13" t="s">
        <v>66</v>
      </c>
    </row>
    <row r="6" spans="1:12" ht="15.7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7" ht="15">
      <c r="A7" s="150" t="s">
        <v>108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15" ht="16.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2"/>
      <c r="N8" s="2"/>
      <c r="O8" s="2"/>
    </row>
    <row r="9" spans="1:17" ht="18" customHeight="1" thickBo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2"/>
      <c r="N9" s="2"/>
      <c r="O9" s="2"/>
      <c r="P9" s="11"/>
      <c r="Q9" s="12" t="s">
        <v>7</v>
      </c>
    </row>
    <row r="10" spans="1:22" s="1" customFormat="1" ht="15">
      <c r="A10" s="152" t="s">
        <v>1</v>
      </c>
      <c r="B10" s="140" t="s">
        <v>9</v>
      </c>
      <c r="C10" s="142" t="s">
        <v>124</v>
      </c>
      <c r="D10" s="143"/>
      <c r="E10" s="143"/>
      <c r="F10" s="143"/>
      <c r="G10" s="144"/>
      <c r="H10" s="142" t="s">
        <v>125</v>
      </c>
      <c r="I10" s="143"/>
      <c r="J10" s="143"/>
      <c r="K10" s="143"/>
      <c r="L10" s="149"/>
      <c r="M10" s="142"/>
      <c r="N10" s="143"/>
      <c r="O10" s="143"/>
      <c r="P10" s="143"/>
      <c r="Q10" s="149"/>
      <c r="R10" s="142" t="s">
        <v>126</v>
      </c>
      <c r="S10" s="143"/>
      <c r="T10" s="143"/>
      <c r="U10" s="143"/>
      <c r="V10" s="149"/>
    </row>
    <row r="11" spans="1:22" s="1" customFormat="1" ht="15">
      <c r="A11" s="153"/>
      <c r="B11" s="141"/>
      <c r="C11" s="52" t="s">
        <v>13</v>
      </c>
      <c r="D11" s="53" t="s">
        <v>11</v>
      </c>
      <c r="E11" s="53" t="s">
        <v>63</v>
      </c>
      <c r="F11" s="53" t="s">
        <v>64</v>
      </c>
      <c r="G11" s="55" t="s">
        <v>12</v>
      </c>
      <c r="H11" s="52" t="s">
        <v>13</v>
      </c>
      <c r="I11" s="53" t="s">
        <v>11</v>
      </c>
      <c r="J11" s="53" t="s">
        <v>63</v>
      </c>
      <c r="K11" s="53" t="s">
        <v>64</v>
      </c>
      <c r="L11" s="54" t="s">
        <v>12</v>
      </c>
      <c r="R11" s="52" t="s">
        <v>13</v>
      </c>
      <c r="S11" s="53" t="s">
        <v>11</v>
      </c>
      <c r="T11" s="53" t="s">
        <v>63</v>
      </c>
      <c r="U11" s="53" t="s">
        <v>64</v>
      </c>
      <c r="V11" s="54" t="s">
        <v>12</v>
      </c>
    </row>
    <row r="12" spans="1:22" s="1" customFormat="1" ht="15">
      <c r="A12" s="17">
        <v>1</v>
      </c>
      <c r="B12" s="20">
        <v>2</v>
      </c>
      <c r="C12" s="52">
        <v>8</v>
      </c>
      <c r="D12" s="53">
        <v>9</v>
      </c>
      <c r="E12" s="53">
        <v>10</v>
      </c>
      <c r="F12" s="53">
        <v>11</v>
      </c>
      <c r="G12" s="55">
        <v>12</v>
      </c>
      <c r="H12" s="52">
        <v>13</v>
      </c>
      <c r="I12" s="53">
        <v>14</v>
      </c>
      <c r="J12" s="53">
        <v>15</v>
      </c>
      <c r="K12" s="53">
        <v>16</v>
      </c>
      <c r="L12" s="54">
        <v>17</v>
      </c>
      <c r="R12" s="52">
        <v>13</v>
      </c>
      <c r="S12" s="53">
        <v>14</v>
      </c>
      <c r="T12" s="53">
        <v>15</v>
      </c>
      <c r="U12" s="53">
        <v>16</v>
      </c>
      <c r="V12" s="54">
        <v>17</v>
      </c>
    </row>
    <row r="13" spans="1:22" ht="30.75">
      <c r="A13" s="16" t="s">
        <v>22</v>
      </c>
      <c r="B13" s="23" t="s">
        <v>33</v>
      </c>
      <c r="C13" s="56">
        <v>36.279</v>
      </c>
      <c r="D13" s="57"/>
      <c r="E13" s="57">
        <v>36.279</v>
      </c>
      <c r="F13" s="58">
        <v>0.371</v>
      </c>
      <c r="G13" s="58"/>
      <c r="H13" s="56">
        <v>36.279</v>
      </c>
      <c r="I13" s="57"/>
      <c r="J13" s="57">
        <v>36.279</v>
      </c>
      <c r="K13" s="58">
        <v>0.371</v>
      </c>
      <c r="L13" s="59"/>
      <c r="R13" s="56">
        <v>36.279</v>
      </c>
      <c r="S13" s="57"/>
      <c r="T13" s="57">
        <v>36.279</v>
      </c>
      <c r="U13" s="58">
        <v>0.371</v>
      </c>
      <c r="V13" s="59"/>
    </row>
    <row r="14" spans="1:22" ht="17.25" customHeight="1">
      <c r="A14" s="17" t="s">
        <v>23</v>
      </c>
      <c r="B14" s="4" t="s">
        <v>24</v>
      </c>
      <c r="C14" s="56">
        <v>36.279</v>
      </c>
      <c r="D14" s="53"/>
      <c r="E14" s="60">
        <v>36.279</v>
      </c>
      <c r="F14" s="60">
        <f>F13</f>
        <v>0.371</v>
      </c>
      <c r="G14" s="61"/>
      <c r="H14" s="56">
        <v>36.279</v>
      </c>
      <c r="I14" s="53"/>
      <c r="J14" s="60">
        <v>36.279</v>
      </c>
      <c r="K14" s="60">
        <f>K13</f>
        <v>0.371</v>
      </c>
      <c r="L14" s="59"/>
      <c r="R14" s="56">
        <v>36.279</v>
      </c>
      <c r="S14" s="53"/>
      <c r="T14" s="60">
        <v>36.279</v>
      </c>
      <c r="U14" s="60">
        <f>U13</f>
        <v>0.371</v>
      </c>
      <c r="V14" s="59"/>
    </row>
    <row r="15" spans="1:22" ht="15">
      <c r="A15" s="17"/>
      <c r="B15" s="4" t="s">
        <v>25</v>
      </c>
      <c r="C15" s="52"/>
      <c r="D15" s="53"/>
      <c r="E15" s="53"/>
      <c r="F15" s="53"/>
      <c r="G15" s="55"/>
      <c r="H15" s="52"/>
      <c r="I15" s="53"/>
      <c r="J15" s="53"/>
      <c r="K15" s="53"/>
      <c r="L15" s="54"/>
      <c r="R15" s="52"/>
      <c r="S15" s="53"/>
      <c r="T15" s="53"/>
      <c r="U15" s="53"/>
      <c r="V15" s="54"/>
    </row>
    <row r="16" spans="1:22" ht="15">
      <c r="A16" s="17"/>
      <c r="B16" s="4" t="s">
        <v>26</v>
      </c>
      <c r="C16" s="62"/>
      <c r="D16" s="53"/>
      <c r="E16" s="53"/>
      <c r="F16" s="60"/>
      <c r="G16" s="55"/>
      <c r="H16" s="62"/>
      <c r="I16" s="53"/>
      <c r="J16" s="53"/>
      <c r="K16" s="60"/>
      <c r="L16" s="54"/>
      <c r="R16" s="62"/>
      <c r="S16" s="53"/>
      <c r="T16" s="53"/>
      <c r="U16" s="60"/>
      <c r="V16" s="54"/>
    </row>
    <row r="17" spans="1:22" ht="15">
      <c r="A17" s="17"/>
      <c r="B17" s="4" t="s">
        <v>67</v>
      </c>
      <c r="C17" s="62">
        <f>C14</f>
        <v>36.279</v>
      </c>
      <c r="D17" s="53"/>
      <c r="E17" s="60">
        <f>E14</f>
        <v>36.279</v>
      </c>
      <c r="F17" s="57">
        <f>F14</f>
        <v>0.371</v>
      </c>
      <c r="G17" s="55"/>
      <c r="H17" s="62">
        <f>H14</f>
        <v>36.279</v>
      </c>
      <c r="I17" s="53"/>
      <c r="J17" s="60">
        <f>J14</f>
        <v>36.279</v>
      </c>
      <c r="K17" s="57">
        <f>K14</f>
        <v>0.371</v>
      </c>
      <c r="L17" s="54"/>
      <c r="R17" s="62">
        <f>R14</f>
        <v>36.279</v>
      </c>
      <c r="S17" s="53"/>
      <c r="T17" s="60">
        <f>T14</f>
        <v>36.279</v>
      </c>
      <c r="U17" s="57">
        <f>U14</f>
        <v>0.371</v>
      </c>
      <c r="V17" s="54"/>
    </row>
    <row r="18" spans="1:22" ht="15">
      <c r="A18" s="17"/>
      <c r="B18" s="4" t="s">
        <v>68</v>
      </c>
      <c r="C18" s="62"/>
      <c r="D18" s="53"/>
      <c r="E18" s="53"/>
      <c r="F18" s="60"/>
      <c r="G18" s="61"/>
      <c r="H18" s="62"/>
      <c r="I18" s="53"/>
      <c r="J18" s="53"/>
      <c r="K18" s="60"/>
      <c r="L18" s="59"/>
      <c r="R18" s="62"/>
      <c r="S18" s="53"/>
      <c r="T18" s="53"/>
      <c r="U18" s="60"/>
      <c r="V18" s="59"/>
    </row>
    <row r="19" spans="1:22" ht="18" customHeight="1">
      <c r="A19" s="17" t="s">
        <v>27</v>
      </c>
      <c r="B19" s="4" t="s">
        <v>49</v>
      </c>
      <c r="C19" s="52"/>
      <c r="D19" s="53"/>
      <c r="E19" s="53"/>
      <c r="F19" s="53"/>
      <c r="G19" s="55"/>
      <c r="H19" s="52"/>
      <c r="I19" s="53"/>
      <c r="J19" s="53"/>
      <c r="K19" s="53"/>
      <c r="L19" s="54"/>
      <c r="R19" s="52"/>
      <c r="S19" s="53"/>
      <c r="T19" s="53"/>
      <c r="U19" s="53"/>
      <c r="V19" s="54"/>
    </row>
    <row r="20" spans="1:22" ht="30.75">
      <c r="A20" s="17" t="s">
        <v>28</v>
      </c>
      <c r="B20" s="4" t="s">
        <v>34</v>
      </c>
      <c r="C20" s="52"/>
      <c r="D20" s="53"/>
      <c r="E20" s="53"/>
      <c r="F20" s="53"/>
      <c r="G20" s="55"/>
      <c r="H20" s="52"/>
      <c r="I20" s="53"/>
      <c r="J20" s="53"/>
      <c r="K20" s="53"/>
      <c r="L20" s="54"/>
      <c r="R20" s="52"/>
      <c r="S20" s="53"/>
      <c r="T20" s="53"/>
      <c r="U20" s="53"/>
      <c r="V20" s="54"/>
    </row>
    <row r="21" spans="1:22" ht="30.75">
      <c r="A21" s="17" t="s">
        <v>29</v>
      </c>
      <c r="B21" s="4" t="s">
        <v>50</v>
      </c>
      <c r="C21" s="62">
        <v>36.279</v>
      </c>
      <c r="D21" s="53"/>
      <c r="E21" s="60">
        <f>E17</f>
        <v>36.279</v>
      </c>
      <c r="F21" s="60">
        <v>0.371</v>
      </c>
      <c r="G21" s="61"/>
      <c r="H21" s="62">
        <v>36.279</v>
      </c>
      <c r="I21" s="53"/>
      <c r="J21" s="60">
        <f>J17</f>
        <v>36.279</v>
      </c>
      <c r="K21" s="60">
        <v>0.371</v>
      </c>
      <c r="L21" s="59"/>
      <c r="R21" s="62">
        <v>36.279</v>
      </c>
      <c r="S21" s="53"/>
      <c r="T21" s="60">
        <f>T17</f>
        <v>36.279</v>
      </c>
      <c r="U21" s="60">
        <v>0.371</v>
      </c>
      <c r="V21" s="59"/>
    </row>
    <row r="22" spans="1:22" ht="15" customHeight="1">
      <c r="A22" s="17" t="s">
        <v>3</v>
      </c>
      <c r="B22" s="24" t="s">
        <v>52</v>
      </c>
      <c r="C22" s="62">
        <v>0.915</v>
      </c>
      <c r="D22" s="61"/>
      <c r="E22" s="60">
        <f>'П 1.3'!E23</f>
        <v>0.873</v>
      </c>
      <c r="F22" s="60">
        <f>'П 1.3'!F23</f>
        <v>0.042</v>
      </c>
      <c r="G22" s="61"/>
      <c r="H22" s="62">
        <v>0.91</v>
      </c>
      <c r="I22" s="61"/>
      <c r="J22" s="60">
        <f>'П 1.3'!J22</f>
        <v>0.471</v>
      </c>
      <c r="K22" s="60">
        <f>'П 1.3'!K22</f>
        <v>0.008</v>
      </c>
      <c r="L22" s="59"/>
      <c r="R22" s="62">
        <v>0.91</v>
      </c>
      <c r="S22" s="61"/>
      <c r="T22" s="60">
        <f>'П 1.3'!T22</f>
        <v>0.471</v>
      </c>
      <c r="U22" s="60">
        <f>'П 1.3'!U22</f>
        <v>0.008</v>
      </c>
      <c r="V22" s="59"/>
    </row>
    <row r="23" spans="1:22" ht="15">
      <c r="A23" s="17"/>
      <c r="B23" s="4" t="s">
        <v>51</v>
      </c>
      <c r="C23" s="63">
        <f>C22/C13*100</f>
        <v>2.5221202348466054</v>
      </c>
      <c r="D23" s="64"/>
      <c r="E23" s="64">
        <f>E22/E13*100</f>
        <v>2.4063507814438103</v>
      </c>
      <c r="F23" s="64">
        <f>F22/F13*100</f>
        <v>11.320754716981133</v>
      </c>
      <c r="G23" s="73"/>
      <c r="H23" s="63">
        <f>H22/H13*100</f>
        <v>2.508338157060558</v>
      </c>
      <c r="I23" s="64"/>
      <c r="J23" s="64">
        <f>J22/J13*100</f>
        <v>1.2982717274456297</v>
      </c>
      <c r="K23" s="64">
        <f>K22/K13*100</f>
        <v>2.15633423180593</v>
      </c>
      <c r="L23" s="65"/>
      <c r="R23" s="63">
        <f>R22/R13*100</f>
        <v>2.508338157060558</v>
      </c>
      <c r="S23" s="64"/>
      <c r="T23" s="64">
        <f>T22/T13*100</f>
        <v>1.2982717274456297</v>
      </c>
      <c r="U23" s="64">
        <f>U22/U13*100</f>
        <v>2.15633423180593</v>
      </c>
      <c r="V23" s="65"/>
    </row>
    <row r="24" spans="1:22" ht="46.5">
      <c r="A24" s="17" t="s">
        <v>4</v>
      </c>
      <c r="B24" s="4" t="s">
        <v>35</v>
      </c>
      <c r="C24" s="62"/>
      <c r="D24" s="53"/>
      <c r="E24" s="53"/>
      <c r="F24" s="60"/>
      <c r="G24" s="61"/>
      <c r="H24" s="62"/>
      <c r="I24" s="53"/>
      <c r="J24" s="53"/>
      <c r="K24" s="60"/>
      <c r="L24" s="59"/>
      <c r="R24" s="62"/>
      <c r="S24" s="53"/>
      <c r="T24" s="53"/>
      <c r="U24" s="60"/>
      <c r="V24" s="59"/>
    </row>
    <row r="25" spans="1:22" ht="30.75">
      <c r="A25" s="17" t="s">
        <v>5</v>
      </c>
      <c r="B25" s="24" t="s">
        <v>75</v>
      </c>
      <c r="C25" s="62">
        <v>35.364</v>
      </c>
      <c r="D25" s="57"/>
      <c r="E25" s="61">
        <v>35.406</v>
      </c>
      <c r="F25" s="60">
        <v>0.329</v>
      </c>
      <c r="G25" s="67"/>
      <c r="H25" s="62">
        <v>35.369</v>
      </c>
      <c r="I25" s="57"/>
      <c r="J25" s="61">
        <v>35.411</v>
      </c>
      <c r="K25" s="60">
        <v>0.329</v>
      </c>
      <c r="L25" s="66"/>
      <c r="R25" s="62">
        <v>35.369</v>
      </c>
      <c r="S25" s="57"/>
      <c r="T25" s="61">
        <v>35.411</v>
      </c>
      <c r="U25" s="60">
        <v>0.329</v>
      </c>
      <c r="V25" s="66"/>
    </row>
    <row r="26" spans="1:22" ht="30.75">
      <c r="A26" s="17" t="s">
        <v>30</v>
      </c>
      <c r="B26" s="4" t="s">
        <v>70</v>
      </c>
      <c r="C26" s="62">
        <v>25.1</v>
      </c>
      <c r="D26" s="53"/>
      <c r="E26" s="60">
        <v>24.771</v>
      </c>
      <c r="F26" s="60">
        <v>0.329</v>
      </c>
      <c r="G26" s="67"/>
      <c r="H26" s="62">
        <v>25.105</v>
      </c>
      <c r="I26" s="53"/>
      <c r="J26" s="60">
        <v>24.776</v>
      </c>
      <c r="K26" s="60">
        <v>0.329</v>
      </c>
      <c r="L26" s="66"/>
      <c r="R26" s="62">
        <v>25.105</v>
      </c>
      <c r="S26" s="53"/>
      <c r="T26" s="60">
        <v>24.776</v>
      </c>
      <c r="U26" s="60">
        <v>0.329</v>
      </c>
      <c r="V26" s="66"/>
    </row>
    <row r="27" spans="1:22" ht="33" customHeight="1">
      <c r="A27" s="17"/>
      <c r="B27" s="4" t="s">
        <v>53</v>
      </c>
      <c r="C27" s="52"/>
      <c r="D27" s="53"/>
      <c r="E27" s="53"/>
      <c r="F27" s="53"/>
      <c r="G27" s="55"/>
      <c r="H27" s="52"/>
      <c r="I27" s="53"/>
      <c r="J27" s="53"/>
      <c r="K27" s="53"/>
      <c r="L27" s="54"/>
      <c r="R27" s="52"/>
      <c r="S27" s="53"/>
      <c r="T27" s="53"/>
      <c r="U27" s="53"/>
      <c r="V27" s="54"/>
    </row>
    <row r="28" spans="1:22" ht="15">
      <c r="A28" s="17"/>
      <c r="B28" s="4" t="s">
        <v>36</v>
      </c>
      <c r="C28" s="52"/>
      <c r="D28" s="53"/>
      <c r="E28" s="53"/>
      <c r="F28" s="53"/>
      <c r="G28" s="55"/>
      <c r="H28" s="52"/>
      <c r="I28" s="53"/>
      <c r="J28" s="53"/>
      <c r="K28" s="53"/>
      <c r="L28" s="54"/>
      <c r="R28" s="52"/>
      <c r="S28" s="53"/>
      <c r="T28" s="53"/>
      <c r="U28" s="53"/>
      <c r="V28" s="54"/>
    </row>
    <row r="29" spans="1:22" ht="18.75" customHeight="1">
      <c r="A29" s="17" t="s">
        <v>31</v>
      </c>
      <c r="B29" s="4" t="s">
        <v>37</v>
      </c>
      <c r="C29" s="52"/>
      <c r="D29" s="53"/>
      <c r="E29" s="53"/>
      <c r="F29" s="53"/>
      <c r="G29" s="55"/>
      <c r="H29" s="52"/>
      <c r="I29" s="53"/>
      <c r="J29" s="53"/>
      <c r="K29" s="53"/>
      <c r="L29" s="54"/>
      <c r="R29" s="52"/>
      <c r="S29" s="53"/>
      <c r="T29" s="53"/>
      <c r="U29" s="53"/>
      <c r="V29" s="54"/>
    </row>
    <row r="30" spans="1:22" ht="31.5" thickBot="1">
      <c r="A30" s="18" t="s">
        <v>32</v>
      </c>
      <c r="B30" s="19" t="s">
        <v>71</v>
      </c>
      <c r="C30" s="75">
        <v>10.264</v>
      </c>
      <c r="D30" s="76"/>
      <c r="E30" s="77">
        <v>10.264</v>
      </c>
      <c r="F30" s="77"/>
      <c r="G30" s="99"/>
      <c r="H30" s="75">
        <v>10.264</v>
      </c>
      <c r="I30" s="76"/>
      <c r="J30" s="77">
        <v>10.264</v>
      </c>
      <c r="K30" s="77"/>
      <c r="L30" s="100"/>
      <c r="R30" s="75">
        <v>10.264</v>
      </c>
      <c r="S30" s="76"/>
      <c r="T30" s="77">
        <v>10.264</v>
      </c>
      <c r="U30" s="77"/>
      <c r="V30" s="100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ht="15">
      <c r="A33" s="147" t="s">
        <v>119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</row>
  </sheetData>
  <sheetProtection/>
  <mergeCells count="15">
    <mergeCell ref="R10:V10"/>
    <mergeCell ref="A33:Q33"/>
    <mergeCell ref="M10:Q10"/>
    <mergeCell ref="H10:L10"/>
    <mergeCell ref="A7:Q7"/>
    <mergeCell ref="A9:L9"/>
    <mergeCell ref="A10:A11"/>
    <mergeCell ref="A6:L6"/>
    <mergeCell ref="A8:L8"/>
    <mergeCell ref="B10:B11"/>
    <mergeCell ref="C10:G10"/>
    <mergeCell ref="M1:Q1"/>
    <mergeCell ref="M2:Q2"/>
    <mergeCell ref="M3:Q3"/>
    <mergeCell ref="A5:L5"/>
  </mergeCells>
  <printOptions horizontalCentered="1" verticalCentered="1"/>
  <pageMargins left="0.24" right="0.15748031496062992" top="0.1968503937007874" bottom="0.1968503937007874" header="0.1968503937007874" footer="0.1968503937007874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zoomScalePageLayoutView="0" workbookViewId="0" topLeftCell="A1">
      <selection activeCell="Y13" sqref="Y13"/>
    </sheetView>
  </sheetViews>
  <sheetFormatPr defaultColWidth="9.00390625" defaultRowHeight="12.75"/>
  <cols>
    <col min="1" max="1" width="4.50390625" style="0" customWidth="1"/>
    <col min="2" max="2" width="32.75390625" style="0" customWidth="1"/>
    <col min="3" max="3" width="7.75390625" style="0" customWidth="1"/>
    <col min="4" max="4" width="4.875" style="0" customWidth="1"/>
    <col min="5" max="5" width="7.50390625" style="0" customWidth="1"/>
    <col min="6" max="6" width="7.125" style="0" customWidth="1"/>
    <col min="7" max="7" width="4.875" style="0" customWidth="1"/>
    <col min="8" max="8" width="6.50390625" style="0" customWidth="1"/>
    <col min="9" max="9" width="4.50390625" style="0" customWidth="1"/>
    <col min="10" max="10" width="6.375" style="0" customWidth="1"/>
    <col min="11" max="11" width="6.125" style="0" customWidth="1"/>
    <col min="12" max="12" width="5.125" style="0" customWidth="1"/>
    <col min="13" max="13" width="8.50390625" style="0" hidden="1" customWidth="1"/>
    <col min="14" max="15" width="7.875" style="0" hidden="1" customWidth="1"/>
    <col min="16" max="16" width="8.00390625" style="0" hidden="1" customWidth="1"/>
    <col min="17" max="17" width="8.50390625" style="0" hidden="1" customWidth="1"/>
    <col min="18" max="18" width="6.75390625" style="0" customWidth="1"/>
    <col min="19" max="19" width="5.00390625" style="0" customWidth="1"/>
    <col min="20" max="20" width="7.125" style="0" customWidth="1"/>
    <col min="21" max="21" width="6.50390625" style="0" customWidth="1"/>
    <col min="22" max="22" width="4.75390625" style="0" customWidth="1"/>
  </cols>
  <sheetData>
    <row r="1" spans="13:17" ht="12">
      <c r="M1" s="145"/>
      <c r="N1" s="145"/>
      <c r="O1" s="145"/>
      <c r="P1" s="145"/>
      <c r="Q1" s="145"/>
    </row>
    <row r="2" spans="13:17" ht="12">
      <c r="M2" s="146"/>
      <c r="N2" s="146"/>
      <c r="O2" s="146"/>
      <c r="P2" s="146"/>
      <c r="Q2" s="146"/>
    </row>
    <row r="3" spans="13:17" ht="12">
      <c r="M3" s="145"/>
      <c r="N3" s="145"/>
      <c r="O3" s="145"/>
      <c r="P3" s="145"/>
      <c r="Q3" s="145"/>
    </row>
    <row r="5" spans="1:17" ht="15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Q5" s="13"/>
    </row>
    <row r="6" spans="1:12" ht="15" customHeight="1">
      <c r="A6" s="138" t="s">
        <v>116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9" ht="16.5" customHeight="1">
      <c r="A7" s="150" t="s">
        <v>109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7"/>
      <c r="S7" s="7"/>
    </row>
    <row r="8" spans="1:19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6"/>
      <c r="N8" s="6"/>
      <c r="O8" s="6"/>
      <c r="P8" s="6"/>
      <c r="Q8" s="6"/>
      <c r="R8" s="7"/>
      <c r="S8" s="7"/>
    </row>
    <row r="9" spans="1:17" ht="15.75" thickBot="1">
      <c r="A9" s="157" t="s">
        <v>42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2"/>
      <c r="N9" s="2"/>
      <c r="O9" s="2"/>
      <c r="P9" s="2"/>
      <c r="Q9" s="12"/>
    </row>
    <row r="10" spans="1:22" s="1" customFormat="1" ht="35.25" customHeight="1">
      <c r="A10" s="159" t="s">
        <v>1</v>
      </c>
      <c r="B10" s="161" t="s">
        <v>9</v>
      </c>
      <c r="C10" s="142" t="s">
        <v>128</v>
      </c>
      <c r="D10" s="143"/>
      <c r="E10" s="143"/>
      <c r="F10" s="143"/>
      <c r="G10" s="149"/>
      <c r="H10" s="154" t="s">
        <v>129</v>
      </c>
      <c r="I10" s="155"/>
      <c r="J10" s="155"/>
      <c r="K10" s="155"/>
      <c r="L10" s="156"/>
      <c r="R10" s="154" t="s">
        <v>130</v>
      </c>
      <c r="S10" s="155"/>
      <c r="T10" s="155"/>
      <c r="U10" s="155"/>
      <c r="V10" s="156"/>
    </row>
    <row r="11" spans="1:22" s="1" customFormat="1" ht="30.75">
      <c r="A11" s="160"/>
      <c r="B11" s="162"/>
      <c r="C11" s="68" t="s">
        <v>13</v>
      </c>
      <c r="D11" s="69" t="s">
        <v>11</v>
      </c>
      <c r="E11" s="69" t="s">
        <v>63</v>
      </c>
      <c r="F11" s="69" t="s">
        <v>64</v>
      </c>
      <c r="G11" s="70" t="s">
        <v>12</v>
      </c>
      <c r="H11" s="68" t="s">
        <v>13</v>
      </c>
      <c r="I11" s="69" t="s">
        <v>11</v>
      </c>
      <c r="J11" s="69" t="s">
        <v>63</v>
      </c>
      <c r="K11" s="69" t="s">
        <v>64</v>
      </c>
      <c r="L11" s="70" t="s">
        <v>12</v>
      </c>
      <c r="R11" s="68" t="s">
        <v>13</v>
      </c>
      <c r="S11" s="69" t="s">
        <v>11</v>
      </c>
      <c r="T11" s="69" t="s">
        <v>63</v>
      </c>
      <c r="U11" s="69" t="s">
        <v>64</v>
      </c>
      <c r="V11" s="70" t="s">
        <v>12</v>
      </c>
    </row>
    <row r="12" spans="1:22" s="1" customFormat="1" ht="15.75" thickBot="1">
      <c r="A12" s="15">
        <v>1</v>
      </c>
      <c r="B12" s="14">
        <v>2</v>
      </c>
      <c r="C12" s="96">
        <v>8</v>
      </c>
      <c r="D12" s="97">
        <v>9</v>
      </c>
      <c r="E12" s="97">
        <v>10</v>
      </c>
      <c r="F12" s="97">
        <v>11</v>
      </c>
      <c r="G12" s="98">
        <v>12</v>
      </c>
      <c r="H12" s="68">
        <v>13</v>
      </c>
      <c r="I12" s="69">
        <v>14</v>
      </c>
      <c r="J12" s="69">
        <v>15</v>
      </c>
      <c r="K12" s="69">
        <v>16</v>
      </c>
      <c r="L12" s="70">
        <v>17</v>
      </c>
      <c r="R12" s="68">
        <v>13</v>
      </c>
      <c r="S12" s="69">
        <v>14</v>
      </c>
      <c r="T12" s="69">
        <v>15</v>
      </c>
      <c r="U12" s="69">
        <v>16</v>
      </c>
      <c r="V12" s="70">
        <v>17</v>
      </c>
    </row>
    <row r="13" spans="1:22" ht="30.75">
      <c r="A13" s="16" t="s">
        <v>2</v>
      </c>
      <c r="B13" s="25" t="s">
        <v>54</v>
      </c>
      <c r="C13" s="56">
        <v>7.32</v>
      </c>
      <c r="D13" s="58"/>
      <c r="E13" s="57">
        <f>C13</f>
        <v>7.32</v>
      </c>
      <c r="F13" s="57">
        <v>0.07</v>
      </c>
      <c r="G13" s="71"/>
      <c r="H13" s="56">
        <v>7.32</v>
      </c>
      <c r="I13" s="58"/>
      <c r="J13" s="60">
        <f>H13</f>
        <v>7.32</v>
      </c>
      <c r="K13" s="60">
        <v>0.07</v>
      </c>
      <c r="L13" s="71"/>
      <c r="R13" s="56">
        <v>7.32</v>
      </c>
      <c r="S13" s="58"/>
      <c r="T13" s="60">
        <f>R13</f>
        <v>7.32</v>
      </c>
      <c r="U13" s="60">
        <v>0.07</v>
      </c>
      <c r="V13" s="71"/>
    </row>
    <row r="14" spans="1:22" ht="17.25" customHeight="1">
      <c r="A14" s="17" t="s">
        <v>23</v>
      </c>
      <c r="B14" s="4" t="s">
        <v>38</v>
      </c>
      <c r="C14" s="62">
        <v>7.32</v>
      </c>
      <c r="D14" s="53"/>
      <c r="E14" s="60">
        <f>E13</f>
        <v>7.32</v>
      </c>
      <c r="F14" s="60">
        <v>0.07</v>
      </c>
      <c r="G14" s="61"/>
      <c r="H14" s="62">
        <v>7.32</v>
      </c>
      <c r="I14" s="53"/>
      <c r="J14" s="60">
        <f>J13</f>
        <v>7.32</v>
      </c>
      <c r="K14" s="60">
        <v>0.07</v>
      </c>
      <c r="L14" s="59"/>
      <c r="R14" s="62">
        <v>7.32</v>
      </c>
      <c r="S14" s="53"/>
      <c r="T14" s="60">
        <f>T13</f>
        <v>7.32</v>
      </c>
      <c r="U14" s="60">
        <v>0.07</v>
      </c>
      <c r="V14" s="59"/>
    </row>
    <row r="15" spans="1:27" ht="15.75" customHeight="1">
      <c r="A15" s="17" t="s">
        <v>27</v>
      </c>
      <c r="B15" s="4" t="s">
        <v>39</v>
      </c>
      <c r="C15" s="52"/>
      <c r="D15" s="53"/>
      <c r="E15" s="53"/>
      <c r="F15" s="53"/>
      <c r="G15" s="55"/>
      <c r="H15" s="52"/>
      <c r="I15" s="53"/>
      <c r="J15" s="53"/>
      <c r="K15" s="53"/>
      <c r="L15" s="54"/>
      <c r="R15" s="52"/>
      <c r="S15" s="53"/>
      <c r="T15" s="53"/>
      <c r="U15" s="53"/>
      <c r="V15" s="54"/>
      <c r="Z15" s="118"/>
      <c r="AA15" s="119"/>
    </row>
    <row r="16" spans="1:27" ht="30.75">
      <c r="A16" s="17"/>
      <c r="B16" s="4" t="s">
        <v>55</v>
      </c>
      <c r="C16" s="52"/>
      <c r="D16" s="53"/>
      <c r="E16" s="53"/>
      <c r="F16" s="53"/>
      <c r="G16" s="55"/>
      <c r="H16" s="52"/>
      <c r="I16" s="53"/>
      <c r="J16" s="53"/>
      <c r="K16" s="53"/>
      <c r="L16" s="54"/>
      <c r="R16" s="52"/>
      <c r="S16" s="53"/>
      <c r="T16" s="53"/>
      <c r="U16" s="53"/>
      <c r="V16" s="54"/>
      <c r="Z16" s="119"/>
      <c r="AA16" s="119"/>
    </row>
    <row r="17" spans="1:22" ht="15">
      <c r="A17" s="17"/>
      <c r="B17" s="4" t="s">
        <v>40</v>
      </c>
      <c r="C17" s="62">
        <v>7.32</v>
      </c>
      <c r="D17" s="53"/>
      <c r="E17" s="60">
        <f>E14</f>
        <v>7.32</v>
      </c>
      <c r="F17" s="60"/>
      <c r="G17" s="61"/>
      <c r="H17" s="62">
        <v>7.32</v>
      </c>
      <c r="I17" s="53"/>
      <c r="J17" s="60">
        <f>J14</f>
        <v>7.32</v>
      </c>
      <c r="K17" s="60"/>
      <c r="L17" s="59"/>
      <c r="R17" s="62">
        <v>7.32</v>
      </c>
      <c r="S17" s="53"/>
      <c r="T17" s="60">
        <f>T14</f>
        <v>7.32</v>
      </c>
      <c r="U17" s="60"/>
      <c r="V17" s="59"/>
    </row>
    <row r="18" spans="1:22" ht="15">
      <c r="A18" s="17" t="s">
        <v>3</v>
      </c>
      <c r="B18" s="24" t="s">
        <v>72</v>
      </c>
      <c r="C18" s="62">
        <v>0.184</v>
      </c>
      <c r="D18" s="58"/>
      <c r="E18" s="60">
        <v>0.176</v>
      </c>
      <c r="F18" s="72">
        <v>0.008</v>
      </c>
      <c r="G18" s="59"/>
      <c r="H18" s="62">
        <v>0.183</v>
      </c>
      <c r="I18" s="58"/>
      <c r="J18" s="60">
        <v>0.175</v>
      </c>
      <c r="K18" s="72">
        <v>0.008</v>
      </c>
      <c r="L18" s="59"/>
      <c r="R18" s="62">
        <v>0.183</v>
      </c>
      <c r="S18" s="58"/>
      <c r="T18" s="60">
        <v>0.175</v>
      </c>
      <c r="U18" s="72">
        <v>0.008</v>
      </c>
      <c r="V18" s="59"/>
    </row>
    <row r="19" spans="1:22" ht="15">
      <c r="A19" s="17"/>
      <c r="B19" s="4" t="s">
        <v>41</v>
      </c>
      <c r="C19" s="63">
        <v>2.52</v>
      </c>
      <c r="D19" s="73"/>
      <c r="E19" s="73">
        <v>2.41</v>
      </c>
      <c r="F19" s="73">
        <v>11.32</v>
      </c>
      <c r="G19" s="73"/>
      <c r="H19" s="63">
        <v>2.51</v>
      </c>
      <c r="I19" s="73"/>
      <c r="J19" s="73">
        <v>2.39</v>
      </c>
      <c r="K19" s="73">
        <v>11.32</v>
      </c>
      <c r="L19" s="65"/>
      <c r="R19" s="63">
        <v>2.51</v>
      </c>
      <c r="S19" s="73"/>
      <c r="T19" s="73">
        <v>2.39</v>
      </c>
      <c r="U19" s="73">
        <v>11.32</v>
      </c>
      <c r="V19" s="65"/>
    </row>
    <row r="20" spans="1:22" ht="46.5">
      <c r="A20" s="17" t="s">
        <v>4</v>
      </c>
      <c r="B20" s="4" t="s">
        <v>56</v>
      </c>
      <c r="C20" s="62"/>
      <c r="D20" s="53"/>
      <c r="E20" s="53"/>
      <c r="F20" s="58"/>
      <c r="G20" s="74"/>
      <c r="H20" s="62"/>
      <c r="I20" s="53"/>
      <c r="J20" s="53"/>
      <c r="K20" s="58"/>
      <c r="L20" s="74"/>
      <c r="R20" s="62"/>
      <c r="S20" s="53"/>
      <c r="T20" s="53"/>
      <c r="U20" s="58"/>
      <c r="V20" s="74"/>
    </row>
    <row r="21" spans="1:22" ht="32.25" customHeight="1">
      <c r="A21" s="17" t="s">
        <v>5</v>
      </c>
      <c r="B21" s="24" t="s">
        <v>73</v>
      </c>
      <c r="C21" s="62">
        <v>7.136</v>
      </c>
      <c r="D21" s="60"/>
      <c r="E21" s="60">
        <v>7.144</v>
      </c>
      <c r="F21" s="60">
        <v>0.062</v>
      </c>
      <c r="G21" s="58"/>
      <c r="H21" s="62">
        <v>7.137</v>
      </c>
      <c r="I21" s="60"/>
      <c r="J21" s="60">
        <v>7.145</v>
      </c>
      <c r="K21" s="60">
        <v>0.062</v>
      </c>
      <c r="L21" s="74"/>
      <c r="R21" s="62">
        <v>7.137</v>
      </c>
      <c r="S21" s="60"/>
      <c r="T21" s="60">
        <v>7.145</v>
      </c>
      <c r="U21" s="60">
        <v>0.062</v>
      </c>
      <c r="V21" s="74"/>
    </row>
    <row r="22" spans="1:22" ht="77.25" customHeight="1">
      <c r="A22" s="17" t="s">
        <v>30</v>
      </c>
      <c r="B22" s="4" t="s">
        <v>57</v>
      </c>
      <c r="C22" s="62">
        <v>5.174</v>
      </c>
      <c r="D22" s="53"/>
      <c r="E22" s="60">
        <v>5.112</v>
      </c>
      <c r="F22" s="60">
        <v>0.062</v>
      </c>
      <c r="G22" s="71"/>
      <c r="H22" s="62">
        <v>5.175</v>
      </c>
      <c r="I22" s="53"/>
      <c r="J22" s="60">
        <v>5.113</v>
      </c>
      <c r="K22" s="60">
        <v>0.062</v>
      </c>
      <c r="L22" s="71"/>
      <c r="R22" s="62">
        <v>5.175</v>
      </c>
      <c r="S22" s="53"/>
      <c r="T22" s="60">
        <v>5.113</v>
      </c>
      <c r="U22" s="60">
        <v>0.062</v>
      </c>
      <c r="V22" s="71"/>
    </row>
    <row r="23" spans="1:22" ht="46.5">
      <c r="A23" s="17" t="s">
        <v>31</v>
      </c>
      <c r="B23" s="4" t="s">
        <v>58</v>
      </c>
      <c r="C23" s="52"/>
      <c r="D23" s="53"/>
      <c r="E23" s="53"/>
      <c r="F23" s="53"/>
      <c r="G23" s="55"/>
      <c r="H23" s="52"/>
      <c r="I23" s="53"/>
      <c r="J23" s="53"/>
      <c r="K23" s="53"/>
      <c r="L23" s="54"/>
      <c r="R23" s="52"/>
      <c r="S23" s="53"/>
      <c r="T23" s="53"/>
      <c r="U23" s="53"/>
      <c r="V23" s="54"/>
    </row>
    <row r="24" spans="1:22" ht="32.25" customHeight="1" thickBot="1">
      <c r="A24" s="18" t="s">
        <v>32</v>
      </c>
      <c r="B24" s="19" t="s">
        <v>74</v>
      </c>
      <c r="C24" s="75">
        <v>1.962</v>
      </c>
      <c r="D24" s="76"/>
      <c r="E24" s="77">
        <v>1.962</v>
      </c>
      <c r="F24" s="77"/>
      <c r="G24" s="78"/>
      <c r="H24" s="75">
        <v>1.962</v>
      </c>
      <c r="I24" s="76"/>
      <c r="J24" s="77">
        <v>1.962</v>
      </c>
      <c r="K24" s="77"/>
      <c r="L24" s="95"/>
      <c r="R24" s="75">
        <v>1.962</v>
      </c>
      <c r="S24" s="76"/>
      <c r="T24" s="77">
        <v>1.962</v>
      </c>
      <c r="U24" s="77"/>
      <c r="V24" s="95"/>
    </row>
    <row r="25" spans="1:17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22" ht="15">
      <c r="A26" s="2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1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ht="15">
      <c r="A28" s="147" t="s">
        <v>118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3"/>
    </row>
    <row r="29" spans="1:17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14">
    <mergeCell ref="M1:Q1"/>
    <mergeCell ref="M2:Q2"/>
    <mergeCell ref="M3:Q3"/>
    <mergeCell ref="A5:L5"/>
    <mergeCell ref="R10:V10"/>
    <mergeCell ref="A28:Q28"/>
    <mergeCell ref="H10:L10"/>
    <mergeCell ref="C10:G10"/>
    <mergeCell ref="A9:L9"/>
    <mergeCell ref="A6:L6"/>
    <mergeCell ref="A8:L8"/>
    <mergeCell ref="A10:A11"/>
    <mergeCell ref="B10:B11"/>
    <mergeCell ref="A7:Q7"/>
  </mergeCells>
  <printOptions horizontalCentered="1" verticalCentered="1"/>
  <pageMargins left="0.2362204724409449" right="0.15748031496062992" top="0.1968503937007874" bottom="0.1968503937007874" header="0.1968503937007874" footer="0.196850393700787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0">
      <selection activeCell="S37" sqref="S37"/>
    </sheetView>
  </sheetViews>
  <sheetFormatPr defaultColWidth="9.00390625" defaultRowHeight="12.75"/>
  <cols>
    <col min="1" max="1" width="4.50390625" style="0" bestFit="1" customWidth="1"/>
    <col min="2" max="2" width="31.75390625" style="0" customWidth="1"/>
    <col min="3" max="3" width="7.50390625" style="0" customWidth="1"/>
    <col min="4" max="4" width="5.25390625" style="0" customWidth="1"/>
    <col min="5" max="5" width="6.50390625" style="0" customWidth="1"/>
    <col min="6" max="6" width="7.125" style="0" customWidth="1"/>
    <col min="7" max="7" width="6.50390625" style="0" customWidth="1"/>
    <col min="8" max="8" width="8.25390625" style="0" customWidth="1"/>
    <col min="9" max="9" width="5.75390625" style="0" customWidth="1"/>
    <col min="10" max="10" width="5.50390625" style="0" customWidth="1"/>
    <col min="11" max="11" width="6.25390625" style="0" customWidth="1"/>
    <col min="12" max="12" width="6.50390625" style="0" customWidth="1"/>
    <col min="13" max="13" width="8.50390625" style="0" customWidth="1"/>
    <col min="14" max="14" width="7.125" style="0" customWidth="1"/>
    <col min="15" max="15" width="5.25390625" style="0" customWidth="1"/>
    <col min="16" max="16" width="6.25390625" style="0" customWidth="1"/>
    <col min="17" max="18" width="6.75390625" style="0" customWidth="1"/>
  </cols>
  <sheetData>
    <row r="1" spans="13:18" ht="12">
      <c r="M1" s="145"/>
      <c r="N1" s="145"/>
      <c r="O1" s="145"/>
      <c r="P1" s="145"/>
      <c r="Q1" s="145"/>
      <c r="R1" s="145"/>
    </row>
    <row r="2" spans="13:18" ht="12">
      <c r="M2" s="146"/>
      <c r="N2" s="146"/>
      <c r="O2" s="146"/>
      <c r="P2" s="146"/>
      <c r="Q2" s="146"/>
      <c r="R2" s="146"/>
    </row>
    <row r="3" spans="13:18" ht="12">
      <c r="M3" s="145"/>
      <c r="N3" s="145"/>
      <c r="O3" s="145"/>
      <c r="P3" s="145"/>
      <c r="Q3" s="145"/>
      <c r="R3" s="145"/>
    </row>
    <row r="5" spans="1:18" ht="14.25" customHeight="1">
      <c r="A5" s="124" t="s">
        <v>65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3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8" ht="14.25" customHeight="1">
      <c r="A7" s="167" t="s">
        <v>110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ht="1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" customFormat="1" ht="54.75" customHeight="1">
      <c r="A9" s="172" t="s">
        <v>59</v>
      </c>
      <c r="B9" s="174" t="s">
        <v>43</v>
      </c>
      <c r="C9" s="168" t="s">
        <v>60</v>
      </c>
      <c r="D9" s="168"/>
      <c r="E9" s="168"/>
      <c r="F9" s="168"/>
      <c r="G9" s="168"/>
      <c r="H9" s="168" t="s">
        <v>61</v>
      </c>
      <c r="I9" s="168"/>
      <c r="J9" s="168"/>
      <c r="K9" s="168"/>
      <c r="L9" s="168"/>
      <c r="M9" s="170" t="s">
        <v>0</v>
      </c>
      <c r="N9" s="168" t="s">
        <v>62</v>
      </c>
      <c r="O9" s="168"/>
      <c r="P9" s="168"/>
      <c r="Q9" s="168"/>
      <c r="R9" s="169"/>
    </row>
    <row r="10" spans="1:18" s="1" customFormat="1" ht="14.25" customHeight="1" thickBot="1">
      <c r="A10" s="173"/>
      <c r="B10" s="175"/>
      <c r="C10" s="8" t="s">
        <v>13</v>
      </c>
      <c r="D10" s="8" t="s">
        <v>11</v>
      </c>
      <c r="E10" s="8" t="s">
        <v>63</v>
      </c>
      <c r="F10" s="8" t="s">
        <v>64</v>
      </c>
      <c r="G10" s="8" t="s">
        <v>44</v>
      </c>
      <c r="H10" s="8" t="s">
        <v>13</v>
      </c>
      <c r="I10" s="8" t="s">
        <v>45</v>
      </c>
      <c r="J10" s="8" t="s">
        <v>63</v>
      </c>
      <c r="K10" s="8" t="s">
        <v>64</v>
      </c>
      <c r="L10" s="8" t="s">
        <v>12</v>
      </c>
      <c r="M10" s="171"/>
      <c r="N10" s="8" t="s">
        <v>13</v>
      </c>
      <c r="O10" s="8" t="s">
        <v>11</v>
      </c>
      <c r="P10" s="8" t="s">
        <v>63</v>
      </c>
      <c r="Q10" s="8" t="s">
        <v>64</v>
      </c>
      <c r="R10" s="9" t="s">
        <v>46</v>
      </c>
    </row>
    <row r="11" spans="1:18" ht="12.75" customHeight="1">
      <c r="A11" s="163" t="s">
        <v>128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/>
    </row>
    <row r="12" spans="1:18" ht="13.5" customHeight="1">
      <c r="A12" s="46" t="s">
        <v>22</v>
      </c>
      <c r="B12" s="79" t="s">
        <v>111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80"/>
      <c r="N12" s="81"/>
      <c r="O12" s="82"/>
      <c r="P12" s="82"/>
      <c r="Q12" s="82"/>
      <c r="R12" s="83"/>
    </row>
    <row r="13" spans="1:18" ht="13.5" customHeight="1">
      <c r="A13" s="46"/>
      <c r="B13" s="79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80"/>
      <c r="N13" s="81"/>
      <c r="O13" s="82"/>
      <c r="P13" s="82"/>
      <c r="Q13" s="82"/>
      <c r="R13" s="83"/>
    </row>
    <row r="14" spans="1:18" ht="27.75" customHeight="1">
      <c r="A14" s="46" t="s">
        <v>48</v>
      </c>
      <c r="B14" s="79" t="s">
        <v>112</v>
      </c>
      <c r="C14" s="45">
        <v>9.043</v>
      </c>
      <c r="D14" s="45"/>
      <c r="E14" s="45">
        <v>9.043</v>
      </c>
      <c r="F14" s="45"/>
      <c r="G14" s="45"/>
      <c r="H14" s="45">
        <v>1.662</v>
      </c>
      <c r="I14" s="45"/>
      <c r="J14" s="45">
        <v>1.662</v>
      </c>
      <c r="K14" s="45"/>
      <c r="L14" s="45"/>
      <c r="M14" s="80">
        <f>C14/H14*1000</f>
        <v>5441.034897713598</v>
      </c>
      <c r="N14" s="81">
        <f>SUM(O14:R14)</f>
        <v>25.571202352675037</v>
      </c>
      <c r="O14" s="82"/>
      <c r="P14" s="82">
        <f>E14/C18*100</f>
        <v>25.571202352675037</v>
      </c>
      <c r="Q14" s="82"/>
      <c r="R14" s="83"/>
    </row>
    <row r="15" spans="1:18" ht="12.75" customHeight="1">
      <c r="A15" s="46" t="s">
        <v>77</v>
      </c>
      <c r="B15" s="79" t="s">
        <v>105</v>
      </c>
      <c r="C15" s="45">
        <v>1.221</v>
      </c>
      <c r="D15" s="45"/>
      <c r="E15" s="45">
        <v>1.221</v>
      </c>
      <c r="F15" s="45"/>
      <c r="G15" s="45"/>
      <c r="H15" s="45">
        <v>0.3</v>
      </c>
      <c r="I15" s="45"/>
      <c r="J15" s="45">
        <v>0.3</v>
      </c>
      <c r="K15" s="45"/>
      <c r="L15" s="45"/>
      <c r="M15" s="80">
        <f>C15/H15*1000</f>
        <v>4070.0000000000005</v>
      </c>
      <c r="N15" s="81">
        <f>SUM(O15:R15)</f>
        <v>3.4526637258228714</v>
      </c>
      <c r="O15" s="82"/>
      <c r="P15" s="82">
        <f>E15/C18*100</f>
        <v>3.4526637258228714</v>
      </c>
      <c r="Q15" s="82"/>
      <c r="R15" s="83"/>
    </row>
    <row r="16" spans="1:18" ht="12.75" customHeight="1">
      <c r="A16" s="86" t="s">
        <v>78</v>
      </c>
      <c r="B16" s="79" t="s">
        <v>79</v>
      </c>
      <c r="C16" s="45">
        <v>25.1</v>
      </c>
      <c r="D16" s="45"/>
      <c r="E16" s="45">
        <v>24.771</v>
      </c>
      <c r="F16" s="45">
        <v>0.329</v>
      </c>
      <c r="G16" s="45"/>
      <c r="H16" s="45">
        <v>5.174</v>
      </c>
      <c r="I16" s="45"/>
      <c r="J16" s="45">
        <v>5.112</v>
      </c>
      <c r="K16" s="45">
        <v>0.062</v>
      </c>
      <c r="L16" s="45"/>
      <c r="M16" s="80">
        <v>4851</v>
      </c>
      <c r="N16" s="81">
        <f>SUM(O16:R16)</f>
        <v>70.9761339215021</v>
      </c>
      <c r="O16" s="82"/>
      <c r="P16" s="82">
        <f>E16/C18*100</f>
        <v>70.04580929759078</v>
      </c>
      <c r="Q16" s="82">
        <f>F16/C18*100</f>
        <v>0.9303246239113223</v>
      </c>
      <c r="R16" s="83"/>
    </row>
    <row r="17" spans="1:18" ht="12.75" customHeight="1">
      <c r="A17" s="84"/>
      <c r="B17" s="79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80"/>
      <c r="N17" s="81"/>
      <c r="O17" s="82"/>
      <c r="P17" s="82"/>
      <c r="Q17" s="82"/>
      <c r="R17" s="83"/>
    </row>
    <row r="18" spans="1:18" ht="12.75" customHeight="1" thickBot="1">
      <c r="A18" s="87" t="s">
        <v>106</v>
      </c>
      <c r="B18" s="88" t="s">
        <v>47</v>
      </c>
      <c r="C18" s="50">
        <v>35.364</v>
      </c>
      <c r="D18" s="50"/>
      <c r="E18" s="50">
        <v>35.035</v>
      </c>
      <c r="F18" s="50">
        <f>SUM(F12:F17)</f>
        <v>0.329</v>
      </c>
      <c r="G18" s="50"/>
      <c r="H18" s="50">
        <v>7.136</v>
      </c>
      <c r="I18" s="50"/>
      <c r="J18" s="50">
        <f>SUM(J12:J17)</f>
        <v>7.074</v>
      </c>
      <c r="K18" s="50">
        <f>SUM(K12:K17)</f>
        <v>0.062</v>
      </c>
      <c r="L18" s="50"/>
      <c r="M18" s="89">
        <v>4955</v>
      </c>
      <c r="N18" s="90">
        <f>SUM(O18:R18)</f>
        <v>99.99999999999999</v>
      </c>
      <c r="O18" s="90"/>
      <c r="P18" s="90">
        <f>E18/C18*100</f>
        <v>99.06967537608867</v>
      </c>
      <c r="Q18" s="90">
        <f>F18/C18*100</f>
        <v>0.9303246239113223</v>
      </c>
      <c r="R18" s="85"/>
    </row>
    <row r="19" spans="1:18" ht="12.75">
      <c r="A19" s="163" t="s">
        <v>121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/>
    </row>
    <row r="20" spans="1:18" ht="12">
      <c r="A20" s="46" t="s">
        <v>22</v>
      </c>
      <c r="B20" s="79" t="s">
        <v>111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80"/>
      <c r="N20" s="81"/>
      <c r="O20" s="82"/>
      <c r="P20" s="82"/>
      <c r="Q20" s="82"/>
      <c r="R20" s="83"/>
    </row>
    <row r="21" spans="1:18" ht="12.75" customHeight="1">
      <c r="A21" s="46"/>
      <c r="B21" s="7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80"/>
      <c r="N21" s="81"/>
      <c r="O21" s="82"/>
      <c r="P21" s="82"/>
      <c r="Q21" s="82"/>
      <c r="R21" s="83"/>
    </row>
    <row r="22" spans="1:18" ht="12.75" customHeight="1">
      <c r="A22" s="46" t="s">
        <v>48</v>
      </c>
      <c r="B22" s="79" t="s">
        <v>112</v>
      </c>
      <c r="C22" s="45">
        <v>9.043</v>
      </c>
      <c r="D22" s="45"/>
      <c r="E22" s="45">
        <v>9.043</v>
      </c>
      <c r="F22" s="45"/>
      <c r="G22" s="45"/>
      <c r="H22" s="45">
        <v>1.662</v>
      </c>
      <c r="I22" s="45"/>
      <c r="J22" s="45">
        <v>1.662</v>
      </c>
      <c r="K22" s="45"/>
      <c r="L22" s="45"/>
      <c r="M22" s="80">
        <f>C22/H22*1000</f>
        <v>5441.034897713598</v>
      </c>
      <c r="N22" s="81">
        <f>SUM(O22:R22)</f>
        <v>25.567587435324718</v>
      </c>
      <c r="O22" s="82"/>
      <c r="P22" s="82">
        <f>E22/C26*100</f>
        <v>25.567587435324718</v>
      </c>
      <c r="Q22" s="82"/>
      <c r="R22" s="83"/>
    </row>
    <row r="23" spans="1:18" ht="29.25" customHeight="1">
      <c r="A23" s="46" t="s">
        <v>76</v>
      </c>
      <c r="B23" s="79" t="s">
        <v>105</v>
      </c>
      <c r="C23" s="45">
        <v>1.221</v>
      </c>
      <c r="D23" s="45"/>
      <c r="E23" s="45">
        <v>1.221</v>
      </c>
      <c r="F23" s="45"/>
      <c r="G23" s="45"/>
      <c r="H23" s="45">
        <v>0.3</v>
      </c>
      <c r="I23" s="45"/>
      <c r="J23" s="45">
        <v>0.3</v>
      </c>
      <c r="K23" s="45"/>
      <c r="L23" s="45"/>
      <c r="M23" s="80">
        <f>C23/H23*1000</f>
        <v>4070.0000000000005</v>
      </c>
      <c r="N23" s="81">
        <f>SUM(O23:R23)</f>
        <v>3.4521756340298007</v>
      </c>
      <c r="O23" s="82"/>
      <c r="P23" s="82">
        <f>E23/C26*100</f>
        <v>3.4521756340298007</v>
      </c>
      <c r="Q23" s="82"/>
      <c r="R23" s="83"/>
    </row>
    <row r="24" spans="1:18" ht="12.75" customHeight="1">
      <c r="A24" s="86" t="s">
        <v>78</v>
      </c>
      <c r="B24" s="79" t="s">
        <v>79</v>
      </c>
      <c r="C24" s="45">
        <v>25.105</v>
      </c>
      <c r="D24" s="45"/>
      <c r="E24" s="45">
        <v>24.776</v>
      </c>
      <c r="F24" s="45">
        <v>0.329</v>
      </c>
      <c r="G24" s="45"/>
      <c r="H24" s="45">
        <v>5.175</v>
      </c>
      <c r="I24" s="45"/>
      <c r="J24" s="45">
        <v>5.113</v>
      </c>
      <c r="K24" s="45">
        <v>0.062</v>
      </c>
      <c r="L24" s="45"/>
      <c r="M24" s="80">
        <v>4851</v>
      </c>
      <c r="N24" s="81">
        <f>SUM(O24:R24)</f>
        <v>70.98023693064549</v>
      </c>
      <c r="O24" s="82"/>
      <c r="P24" s="82">
        <f>E24/C26*100</f>
        <v>70.05004382368742</v>
      </c>
      <c r="Q24" s="82">
        <f>F24/C26*100</f>
        <v>0.9301931069580707</v>
      </c>
      <c r="R24" s="83"/>
    </row>
    <row r="25" spans="1:18" ht="12.75" customHeight="1">
      <c r="A25" s="84"/>
      <c r="B25" s="7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80"/>
      <c r="N25" s="81"/>
      <c r="O25" s="82"/>
      <c r="P25" s="82"/>
      <c r="Q25" s="82"/>
      <c r="R25" s="83"/>
    </row>
    <row r="26" spans="1:18" ht="12.75" customHeight="1" thickBot="1">
      <c r="A26" s="87" t="s">
        <v>106</v>
      </c>
      <c r="B26" s="88" t="s">
        <v>47</v>
      </c>
      <c r="C26" s="50">
        <v>35.369</v>
      </c>
      <c r="D26" s="50"/>
      <c r="E26" s="50">
        <v>35.035</v>
      </c>
      <c r="F26" s="50">
        <f>SUM(F20:F25)</f>
        <v>0.329</v>
      </c>
      <c r="G26" s="50"/>
      <c r="H26" s="50">
        <v>7.137</v>
      </c>
      <c r="I26" s="50"/>
      <c r="J26" s="50">
        <f>SUM(J20:J25)</f>
        <v>7.075</v>
      </c>
      <c r="K26" s="50">
        <f>SUM(K20:K25)</f>
        <v>0.062</v>
      </c>
      <c r="L26" s="50"/>
      <c r="M26" s="89">
        <v>4956</v>
      </c>
      <c r="N26" s="90">
        <v>100</v>
      </c>
      <c r="O26" s="90"/>
      <c r="P26" s="90">
        <v>99.07</v>
      </c>
      <c r="Q26" s="90">
        <f>F26/C26*100</f>
        <v>0.9301931069580707</v>
      </c>
      <c r="R26" s="85"/>
    </row>
    <row r="27" spans="1:18" ht="12.75" customHeight="1">
      <c r="A27" s="178"/>
      <c r="B27" s="29"/>
      <c r="C27" s="29"/>
      <c r="D27" s="29"/>
      <c r="E27" s="177"/>
      <c r="F27" s="177" t="s">
        <v>131</v>
      </c>
      <c r="G27" s="177"/>
      <c r="H27" s="177"/>
      <c r="I27" s="177"/>
      <c r="J27" s="177"/>
      <c r="K27" s="29"/>
      <c r="L27" s="29"/>
      <c r="M27" s="29"/>
      <c r="N27" s="29"/>
      <c r="O27" s="29"/>
      <c r="P27" s="29"/>
      <c r="Q27" s="29"/>
      <c r="R27" s="176"/>
    </row>
    <row r="28" spans="1:18" ht="12">
      <c r="A28" s="46" t="s">
        <v>22</v>
      </c>
      <c r="B28" s="79" t="s">
        <v>111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80"/>
      <c r="N28" s="81"/>
      <c r="O28" s="82"/>
      <c r="P28" s="82"/>
      <c r="Q28" s="82"/>
      <c r="R28" s="83"/>
    </row>
    <row r="29" spans="1:18" ht="12">
      <c r="A29" s="46"/>
      <c r="B29" s="7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80"/>
      <c r="N29" s="81"/>
      <c r="O29" s="82"/>
      <c r="P29" s="82"/>
      <c r="Q29" s="82"/>
      <c r="R29" s="83"/>
    </row>
    <row r="30" spans="1:18" ht="12">
      <c r="A30" s="46" t="s">
        <v>48</v>
      </c>
      <c r="B30" s="79" t="s">
        <v>112</v>
      </c>
      <c r="C30" s="45">
        <v>9.043</v>
      </c>
      <c r="D30" s="45"/>
      <c r="E30" s="45">
        <v>9.043</v>
      </c>
      <c r="F30" s="45"/>
      <c r="G30" s="45"/>
      <c r="H30" s="45">
        <v>1.662</v>
      </c>
      <c r="I30" s="45"/>
      <c r="J30" s="45">
        <v>1.662</v>
      </c>
      <c r="K30" s="45"/>
      <c r="L30" s="45"/>
      <c r="M30" s="80">
        <f>C30/H30*1000</f>
        <v>5441.034897713598</v>
      </c>
      <c r="N30" s="81">
        <f>SUM(O30:R30)</f>
        <v>25.567587435324718</v>
      </c>
      <c r="O30" s="82"/>
      <c r="P30" s="82">
        <f>E30/C34*100</f>
        <v>25.567587435324718</v>
      </c>
      <c r="Q30" s="82"/>
      <c r="R30" s="83"/>
    </row>
    <row r="31" spans="1:18" ht="12.75" customHeight="1">
      <c r="A31" s="46" t="s">
        <v>76</v>
      </c>
      <c r="B31" s="79" t="s">
        <v>105</v>
      </c>
      <c r="C31" s="45">
        <v>1.221</v>
      </c>
      <c r="D31" s="45"/>
      <c r="E31" s="45">
        <v>1.221</v>
      </c>
      <c r="F31" s="45"/>
      <c r="G31" s="45"/>
      <c r="H31" s="45">
        <v>0.3</v>
      </c>
      <c r="I31" s="45"/>
      <c r="J31" s="45">
        <v>0.3</v>
      </c>
      <c r="K31" s="45"/>
      <c r="L31" s="45"/>
      <c r="M31" s="80">
        <f>C31/H31*1000</f>
        <v>4070.0000000000005</v>
      </c>
      <c r="N31" s="81">
        <f>SUM(O31:R31)</f>
        <v>3.4521756340298007</v>
      </c>
      <c r="O31" s="82"/>
      <c r="P31" s="82">
        <f>E31/C34*100</f>
        <v>3.4521756340298007</v>
      </c>
      <c r="Q31" s="82"/>
      <c r="R31" s="83"/>
    </row>
    <row r="32" spans="1:18" ht="25.5" customHeight="1">
      <c r="A32" s="86" t="s">
        <v>78</v>
      </c>
      <c r="B32" s="79" t="s">
        <v>79</v>
      </c>
      <c r="C32" s="45">
        <v>25.105</v>
      </c>
      <c r="D32" s="45"/>
      <c r="E32" s="45">
        <v>24.776</v>
      </c>
      <c r="F32" s="45">
        <v>0.329</v>
      </c>
      <c r="G32" s="45"/>
      <c r="H32" s="45">
        <v>5.175</v>
      </c>
      <c r="I32" s="45"/>
      <c r="J32" s="45">
        <v>5.113</v>
      </c>
      <c r="K32" s="45">
        <v>0.062</v>
      </c>
      <c r="L32" s="45"/>
      <c r="M32" s="80">
        <v>4851</v>
      </c>
      <c r="N32" s="81">
        <f>SUM(O32:R32)</f>
        <v>70.98023693064549</v>
      </c>
      <c r="O32" s="82"/>
      <c r="P32" s="82">
        <f>E32/C34*100</f>
        <v>70.05004382368742</v>
      </c>
      <c r="Q32" s="82">
        <f>F32/C34*100</f>
        <v>0.9301931069580707</v>
      </c>
      <c r="R32" s="83"/>
    </row>
    <row r="33" spans="1:18" ht="12.75" customHeight="1">
      <c r="A33" s="84"/>
      <c r="B33" s="79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80"/>
      <c r="N33" s="81"/>
      <c r="O33" s="82"/>
      <c r="P33" s="82"/>
      <c r="Q33" s="82"/>
      <c r="R33" s="83"/>
    </row>
    <row r="34" spans="1:18" ht="12.75" thickBot="1">
      <c r="A34" s="87" t="s">
        <v>106</v>
      </c>
      <c r="B34" s="88" t="s">
        <v>47</v>
      </c>
      <c r="C34" s="50">
        <v>35.369</v>
      </c>
      <c r="D34" s="50"/>
      <c r="E34" s="50">
        <v>35.035</v>
      </c>
      <c r="F34" s="50">
        <f>SUM(F28:F33)</f>
        <v>0.329</v>
      </c>
      <c r="G34" s="50"/>
      <c r="H34" s="50">
        <v>7.137</v>
      </c>
      <c r="I34" s="50"/>
      <c r="J34" s="50">
        <f>SUM(J28:J33)</f>
        <v>7.075</v>
      </c>
      <c r="K34" s="50">
        <f>SUM(K28:K33)</f>
        <v>0.062</v>
      </c>
      <c r="L34" s="50"/>
      <c r="M34" s="89">
        <v>4956</v>
      </c>
      <c r="N34" s="90">
        <v>100</v>
      </c>
      <c r="O34" s="90"/>
      <c r="P34" s="90">
        <v>99.07</v>
      </c>
      <c r="Q34" s="90">
        <f>F34/C34*100</f>
        <v>0.9301931069580707</v>
      </c>
      <c r="R34" s="85"/>
    </row>
    <row r="35" spans="1:18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">
      <c r="A37" s="166" t="s">
        <v>117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18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2">
      <c r="A39" s="29"/>
      <c r="B39" s="29"/>
      <c r="C39" s="29"/>
      <c r="D39" s="29"/>
      <c r="E39" s="29"/>
      <c r="N39" s="29"/>
      <c r="O39" s="29"/>
      <c r="P39" s="29"/>
      <c r="Q39" s="29"/>
      <c r="R39" s="29"/>
    </row>
    <row r="40" spans="1:18" ht="12">
      <c r="A40" s="29"/>
      <c r="B40" s="29"/>
      <c r="C40" s="29"/>
      <c r="D40" s="29"/>
      <c r="E40" s="29"/>
      <c r="N40" s="29"/>
      <c r="O40" s="29"/>
      <c r="P40" s="29"/>
      <c r="Q40" s="29"/>
      <c r="R40" s="29"/>
    </row>
    <row r="41" spans="1:18" ht="12">
      <c r="A41" s="29"/>
      <c r="B41" s="29"/>
      <c r="C41" s="29"/>
      <c r="D41" s="29"/>
      <c r="E41" s="29"/>
      <c r="N41" s="29"/>
      <c r="O41" s="29"/>
      <c r="P41" s="29"/>
      <c r="Q41" s="29"/>
      <c r="R41" s="29"/>
    </row>
    <row r="42" spans="1:18" ht="12">
      <c r="A42" s="29"/>
      <c r="B42" s="29"/>
      <c r="C42" s="29"/>
      <c r="D42" s="29"/>
      <c r="E42" s="29"/>
      <c r="N42" s="29"/>
      <c r="O42" s="29"/>
      <c r="P42" s="29"/>
      <c r="Q42" s="29"/>
      <c r="R42" s="29"/>
    </row>
    <row r="43" spans="1:18" ht="12">
      <c r="A43" s="29"/>
      <c r="B43" s="29"/>
      <c r="C43" s="29"/>
      <c r="D43" s="29"/>
      <c r="E43" s="29"/>
      <c r="N43" s="29"/>
      <c r="O43" s="29"/>
      <c r="P43" s="29"/>
      <c r="Q43" s="29"/>
      <c r="R43" s="29"/>
    </row>
  </sheetData>
  <sheetProtection/>
  <mergeCells count="15">
    <mergeCell ref="C9:G9"/>
    <mergeCell ref="N9:R9"/>
    <mergeCell ref="M9:M10"/>
    <mergeCell ref="A9:A10"/>
    <mergeCell ref="B9:B10"/>
    <mergeCell ref="M1:R1"/>
    <mergeCell ref="M2:R2"/>
    <mergeCell ref="M3:R3"/>
    <mergeCell ref="A5:R5"/>
    <mergeCell ref="A19:R19"/>
    <mergeCell ref="A37:R37"/>
    <mergeCell ref="A11:R11"/>
    <mergeCell ref="A6:R6"/>
    <mergeCell ref="A7:R7"/>
    <mergeCell ref="H9:L9"/>
  </mergeCells>
  <printOptions horizontalCentered="1" verticalCentered="1"/>
  <pageMargins left="0.2362204724409449" right="0.2362204724409449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Витвицкий Александр</dc:creator>
  <cp:keywords/>
  <dc:description/>
  <cp:lastModifiedBy>Кравченко Людмила Леонтьевна</cp:lastModifiedBy>
  <cp:lastPrinted>2015-02-24T03:05:12Z</cp:lastPrinted>
  <dcterms:created xsi:type="dcterms:W3CDTF">2004-11-04T11:31:50Z</dcterms:created>
  <dcterms:modified xsi:type="dcterms:W3CDTF">2015-02-24T03:06:13Z</dcterms:modified>
  <cp:category/>
  <cp:version/>
  <cp:contentType/>
  <cp:contentStatus/>
</cp:coreProperties>
</file>